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a\Dropbox\Projekti\Inspekcije MDULS\Output\"/>
    </mc:Choice>
  </mc:AlternateContent>
  <bookViews>
    <workbookView xWindow="0" yWindow="465" windowWidth="28800" windowHeight="15795" activeTab="1"/>
  </bookViews>
  <sheets>
    <sheet name="KontrolnaLista" sheetId="1" r:id="rId1"/>
    <sheet name="ElementiNadzora" sheetId="4" r:id="rId2"/>
    <sheet name="Sifarnik" sheetId="3" r:id="rId3"/>
  </sheets>
  <definedNames>
    <definedName name="BrojPredmeta">KontrolnaLista!$B$6</definedName>
    <definedName name="DatumOcenjivanja">KontrolnaLista!$B$7</definedName>
    <definedName name="NazivOrgana">KontrolnaLista!$B$10</definedName>
    <definedName name="OdgovornoLice">KontrolnaLista!$B$19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" l="1"/>
  <c r="E15" i="4"/>
  <c r="E38" i="4"/>
  <c r="E59" i="4"/>
  <c r="E60" i="4"/>
  <c r="E58" i="4"/>
  <c r="E55" i="4"/>
  <c r="E43" i="4"/>
  <c r="F61" i="4"/>
  <c r="E29" i="4"/>
  <c r="E32" i="4"/>
  <c r="E45" i="4"/>
  <c r="E46" i="4"/>
  <c r="E44" i="4"/>
  <c r="E12" i="4"/>
  <c r="E21" i="4"/>
  <c r="E22" i="4"/>
  <c r="E23" i="4"/>
  <c r="E24" i="4"/>
  <c r="E25" i="4"/>
  <c r="E26" i="4"/>
  <c r="E27" i="4"/>
  <c r="E30" i="4"/>
  <c r="E31" i="4"/>
  <c r="E33" i="4"/>
  <c r="E34" i="4"/>
  <c r="E35" i="4"/>
  <c r="E36" i="4"/>
  <c r="E40" i="4"/>
  <c r="E41" i="4"/>
  <c r="E13" i="4"/>
  <c r="E17" i="4"/>
  <c r="E18" i="4"/>
  <c r="E19" i="4"/>
  <c r="E39" i="4"/>
  <c r="E48" i="4"/>
  <c r="E49" i="4"/>
  <c r="E50" i="4"/>
  <c r="E51" i="4"/>
  <c r="E53" i="4"/>
  <c r="E54" i="4"/>
  <c r="E56" i="4"/>
  <c r="E61" i="4"/>
  <c r="E62" i="4"/>
  <c r="D2" i="4"/>
  <c r="C8" i="4"/>
  <c r="C7" i="4"/>
  <c r="D1" i="4"/>
  <c r="C67" i="4"/>
  <c r="D67" i="4"/>
  <c r="A4" i="4"/>
</calcChain>
</file>

<file path=xl/sharedStrings.xml><?xml version="1.0" encoding="utf-8"?>
<sst xmlns="http://schemas.openxmlformats.org/spreadsheetml/2006/main" count="203" uniqueCount="137">
  <si>
    <t>Телефон</t>
  </si>
  <si>
    <t>Адреса</t>
  </si>
  <si>
    <t>Поштански број</t>
  </si>
  <si>
    <t>Место</t>
  </si>
  <si>
    <t>Интернет адреса</t>
  </si>
  <si>
    <t>Име, презиме</t>
  </si>
  <si>
    <t>Подаци о одговорном лицу</t>
  </si>
  <si>
    <t>Број предмета</t>
  </si>
  <si>
    <t>Контролна листа</t>
  </si>
  <si>
    <t>Vrsta pregleda</t>
  </si>
  <si>
    <t>Redovni</t>
  </si>
  <si>
    <t>Kontrolni</t>
  </si>
  <si>
    <t>Vanredni</t>
  </si>
  <si>
    <t>Dopunski</t>
  </si>
  <si>
    <t>Odgovori</t>
  </si>
  <si>
    <t>Облик надзора</t>
  </si>
  <si>
    <t>Теренски</t>
  </si>
  <si>
    <t>Канцеларијски</t>
  </si>
  <si>
    <t>Теренско-канцеларијски</t>
  </si>
  <si>
    <t>Одговорно лице:</t>
  </si>
  <si>
    <t>Елементи за проверу</t>
  </si>
  <si>
    <t>НАПОМЕНА</t>
  </si>
  <si>
    <t>Бодови</t>
  </si>
  <si>
    <t>Број</t>
  </si>
  <si>
    <t>Датум</t>
  </si>
  <si>
    <t>Електонска пошта</t>
  </si>
  <si>
    <t>Очекивано трајање надзора у минутама</t>
  </si>
  <si>
    <t>%</t>
  </si>
  <si>
    <t xml:space="preserve">Цела контролна листа – укупан број бодова за одговор ''да'': </t>
  </si>
  <si>
    <t>Р.бр.</t>
  </si>
  <si>
    <t>Број бодова у надзору у %</t>
  </si>
  <si>
    <t>1.</t>
  </si>
  <si>
    <t>91-100</t>
  </si>
  <si>
    <t>2.</t>
  </si>
  <si>
    <t>3.</t>
  </si>
  <si>
    <t>4.</t>
  </si>
  <si>
    <t>5.</t>
  </si>
  <si>
    <t>Оцена интернет презентације</t>
  </si>
  <si>
    <t>Q_1.1</t>
  </si>
  <si>
    <t>Подаци о оцењивању</t>
  </si>
  <si>
    <t>Брста надзора</t>
  </si>
  <si>
    <t>Инспекцијска служба</t>
  </si>
  <si>
    <t>Пуно име</t>
  </si>
  <si>
    <t>У саставу</t>
  </si>
  <si>
    <t>ОЦЕНА ИНТЕРНЕТ ПРЕЗЕНТАЦИЈЕ</t>
  </si>
  <si>
    <t>Да ли је информација о планираном надзору ажурна?</t>
  </si>
  <si>
    <t>Да ли су објављена поља Назив, Пиб, Адреса, недеља надзора?</t>
  </si>
  <si>
    <t>Да ли је информација дата у облику отворених података</t>
  </si>
  <si>
    <t>Да</t>
  </si>
  <si>
    <t>Не</t>
  </si>
  <si>
    <t>Назив инспекцијског органа:</t>
  </si>
  <si>
    <t>Датум оцењивања</t>
  </si>
  <si>
    <t xml:space="preserve"> Да ли су објављени релевантни закони?</t>
  </si>
  <si>
    <t xml:space="preserve"> Да ли су објављени релевантни правилници?</t>
  </si>
  <si>
    <t xml:space="preserve"> Да ли су објављене инструкције и одлуке?</t>
  </si>
  <si>
    <t>Делимично</t>
  </si>
  <si>
    <t>#</t>
  </si>
  <si>
    <t>Постоји секција "О Нама"?</t>
  </si>
  <si>
    <t>Надлежности, овлашћења и обавезе</t>
  </si>
  <si>
    <t>Облик организације</t>
  </si>
  <si>
    <t>Надлежни орган</t>
  </si>
  <si>
    <t>Организациона структура</t>
  </si>
  <si>
    <t>Да ли су постоји секција са прописима?</t>
  </si>
  <si>
    <t>Да ли постоје информације о промена прописа?</t>
  </si>
  <si>
    <t>Да ли су објављена Акта о примени прописа?</t>
  </si>
  <si>
    <t>Да ли су документа објављена у формату docx, odf или претраживог pdf?</t>
  </si>
  <si>
    <t>Да ли се постоји информација о планираном надзору?</t>
  </si>
  <si>
    <t>Да ли су објављене контролне листе?</t>
  </si>
  <si>
    <t>Да ли су постоји секција са плановима рада?</t>
  </si>
  <si>
    <t>Да ли је објављен Стратешки план рада?</t>
  </si>
  <si>
    <t>Да ли је објављен Годишњи план рада?</t>
  </si>
  <si>
    <t>Да ли је објављен Оперативни план рада?</t>
  </si>
  <si>
    <t>Контролне листе се могу попуњавати на рачунару уз аутоматско рачунање броја бодова и  степена ризика?</t>
  </si>
  <si>
    <t>Формат свих датотеке контролне листе је .xlsx или ODF?</t>
  </si>
  <si>
    <t>Да ли су објављени поступци за обраћање инспекцијском органу</t>
  </si>
  <si>
    <t>Објављени сви обрасци са захтевима?</t>
  </si>
  <si>
    <t>Објављени сви параметри за плаћање (жиро рачун, износ таксе, сврха уплате, позив на број)?</t>
  </si>
  <si>
    <t>Постоји секција "Контакт"?</t>
  </si>
  <si>
    <t>Постоји секција са извештајима?</t>
  </si>
  <si>
    <t>Објављен Годишњи извештај о раду?</t>
  </si>
  <si>
    <t>Интернет адреса инспекције jе регистрована на Владином домену (.gov.rs / .упр.срб)</t>
  </si>
  <si>
    <t>Презентација је на одвојеном (под) домену</t>
  </si>
  <si>
    <t>Дати су сви контакт подаци (Име, адреса, телефон, е-меил)</t>
  </si>
  <si>
    <t>Постављене су анкете - истраживања?</t>
  </si>
  <si>
    <t>Захтев (представка) може да се поднесе електронски?</t>
  </si>
  <si>
    <t>Постоје информације о постојању озбиљног ризика и предузете мере?</t>
  </si>
  <si>
    <t>Макс.</t>
  </si>
  <si>
    <t>УТВРЂЕН БРОЈ БОДОВА ПРИ ОЦЕЊИВАЊУ ЗА ПОЗИТИВАН ОДГОВОР:</t>
  </si>
  <si>
    <t>Потпуна</t>
  </si>
  <si>
    <t>Висока</t>
  </si>
  <si>
    <t>Средња</t>
  </si>
  <si>
    <t>Ниска</t>
  </si>
  <si>
    <t>Критична</t>
  </si>
  <si>
    <t>Оцењивао</t>
  </si>
  <si>
    <t xml:space="preserve">         Александар Ивић</t>
  </si>
  <si>
    <t>71-90</t>
  </si>
  <si>
    <t>25-50</t>
  </si>
  <si>
    <t>51-70</t>
  </si>
  <si>
    <t>≤25</t>
  </si>
  <si>
    <t>Презентација је на ћирилици?</t>
  </si>
  <si>
    <t>Презентација пролази валидацију са validator.w3.org?</t>
  </si>
  <si>
    <t>Презентација је респонсивна тј. прилагођава се мобилним уређајима?</t>
  </si>
  <si>
    <t>Објављен списак надзираних субјеката?</t>
  </si>
  <si>
    <t>Рангирани надзирани субјекти (мин. Навећи и најмањи степен усклађености)</t>
  </si>
  <si>
    <t>* Сврха обрасца је да се на једноставан начин може прилагодити тако да служи као контролна листа</t>
  </si>
  <si>
    <t>*</t>
  </si>
  <si>
    <t>Добра пракса</t>
  </si>
  <si>
    <t>Смернице за израду презентација органа државне управе - Смернице</t>
  </si>
  <si>
    <t xml:space="preserve"> КОНТРОЛА ЦЕЛЕ КОНТРОЛНЕ ЛИСТЕ</t>
  </si>
  <si>
    <t>Закон о инспекцијском надзору - ЗИН; Члан 13</t>
  </si>
  <si>
    <t>ЗИН; Члан 13</t>
  </si>
  <si>
    <t>ЗИН; Члан 31</t>
  </si>
  <si>
    <t>Листа стандарда интероперабилности</t>
  </si>
  <si>
    <t>Партнерство за Отворену Управу - ПОУ</t>
  </si>
  <si>
    <t>ЗИН; Члан 17</t>
  </si>
  <si>
    <t>Да ли постоји секција са контролним листама?</t>
  </si>
  <si>
    <t>ЗИН; Чланови 13, 14, 63</t>
  </si>
  <si>
    <t>ЗИН; Чланови 10, 13</t>
  </si>
  <si>
    <t>Самопровера, ЗИН члан 14</t>
  </si>
  <si>
    <t>ЗИН, члан 8</t>
  </si>
  <si>
    <t>Закон о Општем Управном Поступку - ЗУП, члан 57</t>
  </si>
  <si>
    <t>ЗУП, члан 60</t>
  </si>
  <si>
    <t>ЗИН, члан 144</t>
  </si>
  <si>
    <t>ЗИН, члан 13</t>
  </si>
  <si>
    <t>Закон о службеној употреби језика и писама</t>
  </si>
  <si>
    <t>Смернице</t>
  </si>
  <si>
    <t>Да ли има потребе?</t>
  </si>
  <si>
    <t>Оцена јавности рада</t>
  </si>
  <si>
    <t>ТЕХНИЧКИ ЗАХТЕВИ</t>
  </si>
  <si>
    <t>KОМУНИКАЦИЈА</t>
  </si>
  <si>
    <t>ЗАХТЕВИ</t>
  </si>
  <si>
    <t>ИЗВЕШТАЈИ</t>
  </si>
  <si>
    <t>КОНТРОЛНЕ ЛИСТЕ</t>
  </si>
  <si>
    <t>ПЛАНОВИ РАДА</t>
  </si>
  <si>
    <t>ПРОПИСИ</t>
  </si>
  <si>
    <t>О НАМА</t>
  </si>
  <si>
    <t>ОСНОВНИ ЕЛЕМЕНТИ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</si>
</sst>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"/>
    <numFmt numFmtId="166" formatCode="[$-C1A]d\.\ mmmm\ yyyy;@"/>
  </numFmts>
  <fonts count="3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color indexed="58"/>
      <name val="Calibri"/>
      <family val="2"/>
    </font>
    <font>
      <sz val="11"/>
      <color rgb="FF3F3F76"/>
      <name val="Calibri"/>
      <family val="2"/>
      <charset val="238"/>
      <scheme val="minor"/>
    </font>
    <font>
      <sz val="10"/>
      <color indexed="58"/>
      <name val="Calibri"/>
      <family val="2"/>
      <charset val="238"/>
    </font>
    <font>
      <sz val="10"/>
      <color indexed="58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indexed="58"/>
      <name val="Calibri"/>
      <family val="2"/>
    </font>
    <font>
      <sz val="11"/>
      <color rgb="FF9C6500"/>
      <name val="Calibri"/>
      <family val="2"/>
      <charset val="238"/>
      <scheme val="minor"/>
    </font>
    <font>
      <sz val="8"/>
      <color indexed="58"/>
      <name val="Calibri"/>
      <family val="2"/>
    </font>
    <font>
      <b/>
      <sz val="13"/>
      <color indexed="58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indexed="5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1"/>
      <color indexed="58"/>
      <name val="Calibri"/>
      <family val="2"/>
      <charset val="238"/>
    </font>
    <font>
      <b/>
      <sz val="10"/>
      <color indexed="58"/>
      <name val="Calibri"/>
      <family val="2"/>
    </font>
    <font>
      <b/>
      <sz val="12"/>
      <color rgb="FFFF0000"/>
      <name val="Calibri"/>
      <family val="2"/>
    </font>
    <font>
      <sz val="11"/>
      <color indexed="58"/>
      <name val="Calibri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i/>
      <sz val="11"/>
      <color indexed="55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17"/>
      </right>
      <top style="thin">
        <color auto="1"/>
      </top>
      <bottom style="thin">
        <color indexed="17"/>
      </bottom>
      <diagonal/>
    </border>
    <border>
      <left style="thin">
        <color indexed="17"/>
      </left>
      <right/>
      <top style="thin">
        <color auto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58"/>
      </top>
      <bottom style="double">
        <color indexed="58"/>
      </bottom>
      <diagonal/>
    </border>
    <border>
      <left style="double">
        <color indexed="58"/>
      </left>
      <right style="thin">
        <color indexed="17"/>
      </right>
      <top style="double">
        <color indexed="58"/>
      </top>
      <bottom style="double">
        <color indexed="58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indexed="58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17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indexed="58"/>
      </bottom>
      <diagonal/>
    </border>
    <border>
      <left/>
      <right/>
      <top style="double">
        <color indexed="5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17"/>
      </top>
      <bottom style="thin">
        <color auto="1"/>
      </bottom>
      <diagonal/>
    </border>
    <border>
      <left/>
      <right style="thin">
        <color auto="1"/>
      </right>
      <top style="thin">
        <color indexed="17"/>
      </top>
      <bottom style="thin">
        <color auto="1"/>
      </bottom>
      <diagonal/>
    </border>
    <border>
      <left/>
      <right/>
      <top style="thin">
        <color indexed="17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7"/>
      </right>
      <top style="double">
        <color indexed="58"/>
      </top>
      <bottom style="double">
        <color indexed="58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</borders>
  <cellStyleXfs count="18">
    <xf numFmtId="164" fontId="0" fillId="0" borderId="0"/>
    <xf numFmtId="164" fontId="8" fillId="2" borderId="0" applyNumberFormat="0" applyBorder="0" applyAlignment="0" applyProtection="0"/>
    <xf numFmtId="164" fontId="10" fillId="3" borderId="0" applyNumberFormat="0" applyBorder="0" applyAlignment="0" applyProtection="0"/>
    <xf numFmtId="164" fontId="5" fillId="4" borderId="2" applyNumberFormat="0" applyAlignment="0" applyProtection="0"/>
    <xf numFmtId="164" fontId="5" fillId="4" borderId="2" applyNumberFormat="0" applyAlignment="0" applyProtection="0"/>
    <xf numFmtId="164" fontId="8" fillId="2" borderId="0" applyNumberFormat="0" applyBorder="0" applyAlignment="0" applyProtection="0"/>
    <xf numFmtId="164" fontId="19" fillId="0" borderId="1" applyNumberFormat="0" applyFill="0" applyAlignment="0" applyProtection="0"/>
    <xf numFmtId="0" fontId="5" fillId="4" borderId="2" applyNumberFormat="0" applyAlignment="0" applyProtection="0"/>
    <xf numFmtId="164" fontId="10" fillId="3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9" fillId="0" borderId="0" applyNumberFormat="0" applyFill="0" applyBorder="0" applyAlignment="0" applyProtection="0"/>
  </cellStyleXfs>
  <cellXfs count="102">
    <xf numFmtId="164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Protection="1"/>
    <xf numFmtId="0" fontId="2" fillId="0" borderId="0" xfId="0" applyNumberFormat="1" applyFont="1" applyAlignment="1" applyProtection="1"/>
    <xf numFmtId="0" fontId="6" fillId="5" borderId="5" xfId="3" applyNumberFormat="1" applyFont="1" applyFill="1" applyBorder="1" applyAlignment="1" applyProtection="1">
      <alignment horizontal="left" vertical="center" wrapText="1" indent="2"/>
    </xf>
    <xf numFmtId="0" fontId="7" fillId="0" borderId="0" xfId="0" applyNumberFormat="1" applyFont="1" applyBorder="1" applyAlignment="1" applyProtection="1">
      <alignment vertical="center"/>
      <protection locked="0"/>
    </xf>
    <xf numFmtId="0" fontId="6" fillId="5" borderId="6" xfId="3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Border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11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/>
    <xf numFmtId="0" fontId="14" fillId="0" borderId="0" xfId="0" applyNumberFormat="1" applyFont="1"/>
    <xf numFmtId="0" fontId="16" fillId="0" borderId="0" xfId="0" applyNumberFormat="1" applyFont="1"/>
    <xf numFmtId="0" fontId="17" fillId="0" borderId="0" xfId="0" applyNumberFormat="1" applyFont="1"/>
    <xf numFmtId="0" fontId="18" fillId="0" borderId="0" xfId="0" applyNumberFormat="1" applyFont="1" applyProtection="1"/>
    <xf numFmtId="0" fontId="18" fillId="0" borderId="0" xfId="0" applyNumberFormat="1" applyFont="1" applyAlignment="1" applyProtection="1"/>
    <xf numFmtId="164" fontId="18" fillId="0" borderId="0" xfId="0" applyFont="1" applyFill="1" applyProtection="1"/>
    <xf numFmtId="164" fontId="1" fillId="0" borderId="0" xfId="9"/>
    <xf numFmtId="164" fontId="1" fillId="0" borderId="0" xfId="9" applyBorder="1" applyAlignment="1">
      <alignment horizontal="left"/>
    </xf>
    <xf numFmtId="164" fontId="1" fillId="9" borderId="0" xfId="9" applyFill="1" applyBorder="1" applyAlignment="1">
      <alignment horizontal="left"/>
    </xf>
    <xf numFmtId="164" fontId="1" fillId="0" borderId="0" xfId="9" applyFont="1"/>
    <xf numFmtId="164" fontId="1" fillId="9" borderId="0" xfId="9" applyFont="1" applyFill="1"/>
    <xf numFmtId="0" fontId="16" fillId="0" borderId="16" xfId="0" applyNumberFormat="1" applyFont="1" applyBorder="1" applyAlignment="1" applyProtection="1">
      <alignment vertical="top" wrapText="1"/>
    </xf>
    <xf numFmtId="0" fontId="9" fillId="10" borderId="8" xfId="1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3" fillId="5" borderId="8" xfId="3" applyNumberFormat="1" applyFont="1" applyFill="1" applyBorder="1" applyAlignment="1" applyProtection="1">
      <alignment horizontal="left" vertical="center" wrapText="1"/>
    </xf>
    <xf numFmtId="0" fontId="25" fillId="0" borderId="8" xfId="9" applyNumberFormat="1" applyFont="1" applyBorder="1" applyAlignment="1">
      <alignment horizontal="center" vertical="center"/>
    </xf>
    <xf numFmtId="0" fontId="26" fillId="0" borderId="0" xfId="0" applyNumberFormat="1" applyFont="1" applyAlignment="1" applyProtection="1">
      <alignment horizontal="center" wrapText="1"/>
    </xf>
    <xf numFmtId="0" fontId="27" fillId="0" borderId="0" xfId="0" applyNumberFormat="1" applyFont="1" applyAlignment="1" applyProtection="1">
      <alignment wrapText="1"/>
    </xf>
    <xf numFmtId="0" fontId="27" fillId="0" borderId="0" xfId="0" applyNumberFormat="1" applyFont="1" applyProtection="1"/>
    <xf numFmtId="0" fontId="28" fillId="0" borderId="0" xfId="0" applyNumberFormat="1" applyFont="1" applyAlignment="1">
      <alignment horizontal="center" vertical="center"/>
    </xf>
    <xf numFmtId="0" fontId="27" fillId="0" borderId="0" xfId="0" applyNumberFormat="1" applyFont="1" applyAlignment="1" applyProtection="1"/>
    <xf numFmtId="0" fontId="27" fillId="0" borderId="0" xfId="0" applyNumberFormat="1" applyFont="1" applyAlignment="1" applyProtection="1">
      <alignment horizontal="right"/>
    </xf>
    <xf numFmtId="165" fontId="27" fillId="0" borderId="0" xfId="0" applyNumberFormat="1" applyFont="1" applyAlignment="1">
      <alignment horizontal="center" vertical="center"/>
    </xf>
    <xf numFmtId="0" fontId="27" fillId="12" borderId="0" xfId="0" applyNumberFormat="1" applyFont="1" applyFill="1" applyAlignment="1" applyProtection="1">
      <alignment wrapText="1"/>
    </xf>
    <xf numFmtId="0" fontId="27" fillId="12" borderId="0" xfId="0" applyNumberFormat="1" applyFont="1" applyFill="1" applyAlignment="1">
      <alignment wrapText="1"/>
    </xf>
    <xf numFmtId="0" fontId="27" fillId="12" borderId="0" xfId="0" applyNumberFormat="1" applyFont="1" applyFill="1" applyAlignment="1" applyProtection="1">
      <alignment horizontal="center" vertical="center" wrapText="1"/>
    </xf>
    <xf numFmtId="0" fontId="27" fillId="12" borderId="0" xfId="0" applyNumberFormat="1" applyFont="1" applyFill="1" applyAlignment="1" applyProtection="1">
      <alignment horizontal="right" vertical="center" wrapText="1"/>
    </xf>
    <xf numFmtId="0" fontId="27" fillId="12" borderId="0" xfId="0" applyNumberFormat="1" applyFont="1" applyFill="1" applyAlignment="1">
      <alignment horizontal="left" vertical="center" wrapText="1"/>
    </xf>
    <xf numFmtId="165" fontId="27" fillId="12" borderId="0" xfId="0" applyNumberFormat="1" applyFont="1" applyFill="1" applyAlignment="1" applyProtection="1">
      <alignment horizontal="right" vertical="center" wrapText="1"/>
    </xf>
    <xf numFmtId="0" fontId="27" fillId="12" borderId="0" xfId="0" applyNumberFormat="1" applyFont="1" applyFill="1" applyAlignment="1">
      <alignment horizontal="center" vertical="center" wrapText="1"/>
    </xf>
    <xf numFmtId="0" fontId="27" fillId="12" borderId="0" xfId="0" applyNumberFormat="1" applyFont="1" applyFill="1" applyAlignment="1" applyProtection="1">
      <alignment vertical="center" wrapText="1"/>
    </xf>
    <xf numFmtId="0" fontId="27" fillId="12" borderId="0" xfId="0" applyNumberFormat="1" applyFont="1" applyFill="1" applyProtection="1"/>
    <xf numFmtId="0" fontId="27" fillId="12" borderId="0" xfId="0" applyNumberFormat="1" applyFont="1" applyFill="1" applyAlignment="1" applyProtection="1"/>
    <xf numFmtId="0" fontId="27" fillId="12" borderId="0" xfId="0" applyNumberFormat="1" applyFont="1" applyFill="1"/>
    <xf numFmtId="0" fontId="27" fillId="12" borderId="21" xfId="0" applyNumberFormat="1" applyFont="1" applyFill="1" applyBorder="1" applyProtection="1"/>
    <xf numFmtId="0" fontId="23" fillId="5" borderId="25" xfId="3" applyNumberFormat="1" applyFont="1" applyFill="1" applyBorder="1" applyAlignment="1" applyProtection="1">
      <alignment horizontal="left" vertical="center" wrapText="1"/>
    </xf>
    <xf numFmtId="14" fontId="16" fillId="0" borderId="16" xfId="0" applyNumberFormat="1" applyFont="1" applyBorder="1" applyAlignment="1" applyProtection="1">
      <alignment vertical="top" wrapText="1"/>
    </xf>
    <xf numFmtId="164" fontId="0" fillId="0" borderId="0" xfId="9" applyFont="1" applyBorder="1" applyAlignment="1">
      <alignment horizontal="left"/>
    </xf>
    <xf numFmtId="0" fontId="27" fillId="12" borderId="0" xfId="0" applyNumberFormat="1" applyFont="1" applyFill="1" applyAlignment="1" applyProtection="1">
      <alignment horizontal="center" vertical="center" wrapText="1"/>
    </xf>
    <xf numFmtId="1" fontId="0" fillId="0" borderId="0" xfId="0" applyNumberFormat="1"/>
    <xf numFmtId="0" fontId="27" fillId="12" borderId="0" xfId="0" applyNumberFormat="1" applyFont="1" applyFill="1" applyBorder="1" applyProtection="1"/>
    <xf numFmtId="0" fontId="20" fillId="10" borderId="8" xfId="1" applyNumberFormat="1" applyFont="1" applyFill="1" applyBorder="1" applyAlignment="1" applyProtection="1">
      <alignment vertical="center"/>
    </xf>
    <xf numFmtId="0" fontId="6" fillId="0" borderId="8" xfId="0" applyNumberFormat="1" applyFont="1" applyBorder="1" applyAlignment="1" applyProtection="1">
      <alignment horizontal="left" vertical="center" wrapText="1"/>
      <protection locked="0"/>
    </xf>
    <xf numFmtId="1" fontId="9" fillId="10" borderId="8" xfId="1" applyNumberFormat="1" applyFont="1" applyFill="1" applyBorder="1" applyAlignment="1" applyProtection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7" fillId="12" borderId="0" xfId="0" applyNumberFormat="1" applyFont="1" applyFill="1" applyAlignment="1" applyProtection="1">
      <alignment horizontal="center" vertical="center" wrapText="1"/>
    </xf>
    <xf numFmtId="0" fontId="23" fillId="11" borderId="26" xfId="3" applyNumberFormat="1" applyFont="1" applyFill="1" applyBorder="1" applyAlignment="1" applyProtection="1">
      <alignment vertical="center" wrapText="1"/>
    </xf>
    <xf numFmtId="0" fontId="23" fillId="11" borderId="27" xfId="3" applyNumberFormat="1" applyFont="1" applyFill="1" applyBorder="1" applyAlignment="1" applyProtection="1">
      <alignment vertical="center" wrapText="1"/>
    </xf>
    <xf numFmtId="0" fontId="23" fillId="11" borderId="25" xfId="3" applyNumberFormat="1" applyFont="1" applyFill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left" vertical="center" indent="1"/>
      <protection locked="0"/>
    </xf>
    <xf numFmtId="0" fontId="4" fillId="0" borderId="3" xfId="0" applyNumberFormat="1" applyFont="1" applyBorder="1" applyAlignment="1" applyProtection="1">
      <alignment horizontal="left" vertical="center" indent="1"/>
      <protection locked="0"/>
    </xf>
    <xf numFmtId="0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3" xfId="0" applyNumberFormat="1" applyFont="1" applyBorder="1" applyAlignment="1" applyProtection="1">
      <alignment horizontal="center" vertical="center"/>
      <protection locked="0"/>
    </xf>
    <xf numFmtId="0" fontId="9" fillId="6" borderId="7" xfId="1" applyNumberFormat="1" applyFont="1" applyFill="1" applyBorder="1" applyAlignment="1" applyProtection="1">
      <alignment horizontal="center" vertical="center" wrapText="1"/>
    </xf>
    <xf numFmtId="0" fontId="16" fillId="0" borderId="16" xfId="0" applyNumberFormat="1" applyFont="1" applyBorder="1" applyAlignment="1" applyProtection="1">
      <alignment horizontal="left" vertical="top" wrapText="1"/>
    </xf>
    <xf numFmtId="0" fontId="29" fillId="0" borderId="4" xfId="17" applyNumberFormat="1" applyBorder="1" applyAlignment="1" applyProtection="1">
      <alignment horizontal="left" vertical="center" indent="1"/>
      <protection locked="0"/>
    </xf>
    <xf numFmtId="0" fontId="15" fillId="8" borderId="15" xfId="0" applyNumberFormat="1" applyFont="1" applyFill="1" applyBorder="1" applyAlignment="1" applyProtection="1">
      <alignment horizontal="center" vertical="center" wrapText="1"/>
    </xf>
    <xf numFmtId="0" fontId="15" fillId="8" borderId="14" xfId="0" applyNumberFormat="1" applyFont="1" applyFill="1" applyBorder="1" applyAlignment="1" applyProtection="1">
      <alignment horizontal="center" vertical="center" wrapText="1"/>
    </xf>
    <xf numFmtId="0" fontId="15" fillId="8" borderId="13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Border="1" applyAlignment="1" applyProtection="1">
      <alignment horizontal="left" vertical="center" indent="1"/>
      <protection locked="0"/>
    </xf>
    <xf numFmtId="1" fontId="4" fillId="0" borderId="9" xfId="0" applyNumberFormat="1" applyFont="1" applyBorder="1" applyAlignment="1" applyProtection="1">
      <alignment horizontal="left" vertical="center" indent="1"/>
      <protection locked="0"/>
    </xf>
    <xf numFmtId="0" fontId="9" fillId="7" borderId="12" xfId="2" applyNumberFormat="1" applyFont="1" applyFill="1" applyBorder="1" applyAlignment="1" applyProtection="1">
      <alignment horizontal="center" vertical="center" wrapText="1"/>
    </xf>
    <xf numFmtId="0" fontId="9" fillId="7" borderId="11" xfId="2" applyNumberFormat="1" applyFont="1" applyFill="1" applyBorder="1" applyAlignment="1" applyProtection="1">
      <alignment horizontal="center" vertical="center" wrapText="1"/>
    </xf>
    <xf numFmtId="0" fontId="9" fillId="6" borderId="8" xfId="1" applyNumberFormat="1" applyFont="1" applyFill="1" applyBorder="1" applyAlignment="1" applyProtection="1">
      <alignment horizontal="center" vertical="center" wrapText="1"/>
    </xf>
    <xf numFmtId="0" fontId="9" fillId="6" borderId="22" xfId="1" applyNumberFormat="1" applyFont="1" applyFill="1" applyBorder="1" applyAlignment="1" applyProtection="1">
      <alignment horizontal="center" vertical="center" wrapText="1"/>
    </xf>
    <xf numFmtId="0" fontId="9" fillId="6" borderId="24" xfId="1" applyNumberFormat="1" applyFont="1" applyFill="1" applyBorder="1" applyAlignment="1" applyProtection="1">
      <alignment horizontal="center" vertical="center" wrapText="1"/>
    </xf>
    <xf numFmtId="0" fontId="9" fillId="6" borderId="23" xfId="1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10" xfId="0" applyNumberFormat="1" applyFont="1" applyBorder="1" applyAlignment="1" applyProtection="1">
      <alignment horizontal="left" vertical="center" indent="1"/>
      <protection locked="0"/>
    </xf>
    <xf numFmtId="166" fontId="4" fillId="0" borderId="9" xfId="0" applyNumberFormat="1" applyFont="1" applyBorder="1" applyAlignment="1" applyProtection="1">
      <alignment horizontal="left" vertical="center" indent="1"/>
      <protection locked="0"/>
    </xf>
    <xf numFmtId="0" fontId="9" fillId="7" borderId="17" xfId="2" applyNumberFormat="1" applyFont="1" applyFill="1" applyBorder="1" applyAlignment="1" applyProtection="1">
      <alignment horizontal="center" vertical="center" wrapText="1"/>
    </xf>
    <xf numFmtId="0" fontId="9" fillId="7" borderId="14" xfId="2" applyNumberFormat="1" applyFont="1" applyFill="1" applyBorder="1" applyAlignment="1" applyProtection="1">
      <alignment horizontal="center" vertical="center" wrapText="1"/>
    </xf>
    <xf numFmtId="0" fontId="9" fillId="7" borderId="18" xfId="2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right" vertical="center" wrapText="1"/>
    </xf>
    <xf numFmtId="0" fontId="9" fillId="7" borderId="28" xfId="2" applyNumberFormat="1" applyFont="1" applyFill="1" applyBorder="1" applyAlignment="1" applyProtection="1">
      <alignment horizontal="center" vertical="center" wrapText="1"/>
    </xf>
    <xf numFmtId="164" fontId="0" fillId="0" borderId="20" xfId="0" applyBorder="1" applyAlignment="1">
      <alignment horizontal="center"/>
    </xf>
    <xf numFmtId="0" fontId="21" fillId="0" borderId="4" xfId="0" applyNumberFormat="1" applyFont="1" applyBorder="1" applyAlignment="1" applyProtection="1">
      <alignment horizontal="left" vertical="center" indent="1"/>
      <protection locked="0"/>
    </xf>
    <xf numFmtId="0" fontId="21" fillId="0" borderId="3" xfId="0" applyNumberFormat="1" applyFont="1" applyBorder="1" applyAlignment="1" applyProtection="1">
      <alignment horizontal="left" vertical="center" indent="1"/>
      <protection locked="0"/>
    </xf>
    <xf numFmtId="0" fontId="4" fillId="0" borderId="29" xfId="3" applyNumberFormat="1" applyFont="1" applyFill="1" applyBorder="1" applyAlignment="1" applyProtection="1">
      <alignment horizontal="left" vertical="center" wrapText="1"/>
    </xf>
    <xf numFmtId="0" fontId="4" fillId="0" borderId="30" xfId="3" applyNumberFormat="1" applyFont="1" applyFill="1" applyBorder="1" applyAlignment="1" applyProtection="1">
      <alignment horizontal="left" vertical="center" wrapText="1"/>
    </xf>
    <xf numFmtId="0" fontId="27" fillId="12" borderId="0" xfId="0" applyNumberFormat="1" applyFont="1" applyFill="1" applyAlignment="1" applyProtection="1">
      <alignment horizontal="center" vertical="center" wrapText="1"/>
    </xf>
    <xf numFmtId="0" fontId="6" fillId="0" borderId="21" xfId="3" applyNumberFormat="1" applyFont="1" applyFill="1" applyBorder="1" applyAlignment="1" applyProtection="1">
      <alignment horizontal="center" vertical="center" wrapText="1"/>
    </xf>
    <xf numFmtId="0" fontId="20" fillId="10" borderId="25" xfId="1" applyNumberFormat="1" applyFont="1" applyFill="1" applyBorder="1" applyAlignment="1" applyProtection="1">
      <alignment horizontal="center" vertical="center"/>
    </xf>
    <xf numFmtId="0" fontId="20" fillId="10" borderId="27" xfId="1" applyNumberFormat="1" applyFont="1" applyFill="1" applyBorder="1" applyAlignment="1" applyProtection="1">
      <alignment horizontal="center" vertical="center"/>
    </xf>
    <xf numFmtId="0" fontId="6" fillId="0" borderId="31" xfId="3" applyNumberFormat="1" applyFont="1" applyFill="1" applyBorder="1" applyAlignment="1" applyProtection="1">
      <alignment horizontal="left" vertical="center" wrapText="1"/>
    </xf>
    <xf numFmtId="0" fontId="6" fillId="0" borderId="32" xfId="3" applyNumberFormat="1" applyFont="1" applyFill="1" applyBorder="1" applyAlignment="1" applyProtection="1">
      <alignment horizontal="left" vertical="center" wrapText="1"/>
    </xf>
  </cellXfs>
  <cellStyles count="18">
    <cellStyle name="Good" xfId="1" builtinId="26"/>
    <cellStyle name="Good 2" xfId="5"/>
    <cellStyle name="Heading 2 2" xfId="6"/>
    <cellStyle name="Hyperlink" xfId="17" builtinId="8"/>
    <cellStyle name="Input" xfId="3" builtinId="20"/>
    <cellStyle name="Input 2" xfId="4"/>
    <cellStyle name="Input 2 2" xfId="7"/>
    <cellStyle name="Neutral" xfId="2" builtinId="28"/>
    <cellStyle name="Neutral 2" xfId="8"/>
    <cellStyle name="Normal" xfId="0" builtinId="0"/>
    <cellStyle name="Normal 2" xfId="9"/>
    <cellStyle name="Normal 2 2" xfId="10"/>
    <cellStyle name="Normal 3" xfId="11"/>
    <cellStyle name="Normal 3 2" xfId="12"/>
    <cellStyle name="Normal 4" xfId="13"/>
    <cellStyle name="Normal 5" xfId="14"/>
    <cellStyle name="Normal 6" xfId="15"/>
    <cellStyle name="Normal 7" xfId="16"/>
  </cellStyles>
  <dxfs count="1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/>
        <color rgb="FFFF0000"/>
      </font>
      <fill>
        <patternFill>
          <bgColor theme="2"/>
        </patternFill>
      </fill>
    </dxf>
    <dxf>
      <font>
        <b/>
        <i/>
        <color rgb="FFFF0000"/>
      </font>
      <fill>
        <patternFill>
          <bgColor theme="9" tint="0.79998168889431442"/>
        </patternFill>
      </fill>
    </dxf>
    <dxf>
      <font>
        <b/>
        <i/>
        <color theme="5" tint="-0.24994659260841701"/>
      </font>
      <fill>
        <patternFill>
          <bgColor theme="9" tint="0.79998168889431442"/>
        </patternFill>
      </fill>
    </dxf>
    <dxf>
      <font>
        <b/>
        <i/>
        <color theme="3" tint="-0.24994659260841701"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5"/>
  <sheetViews>
    <sheetView workbookViewId="0">
      <selection activeCell="A24" sqref="A24"/>
    </sheetView>
  </sheetViews>
  <sheetFormatPr defaultColWidth="9.140625" defaultRowHeight="12.75" x14ac:dyDescent="0.2"/>
  <cols>
    <col min="1" max="1" width="38.85546875" style="3" customWidth="1"/>
    <col min="2" max="2" width="11" style="4" customWidth="1"/>
    <col min="3" max="3" width="35.7109375" style="3" customWidth="1"/>
    <col min="4" max="4" width="8.85546875" style="2" customWidth="1"/>
    <col min="5" max="5" width="11.42578125" style="1" bestFit="1" customWidth="1"/>
    <col min="6" max="16384" width="9.140625" style="1"/>
  </cols>
  <sheetData>
    <row r="1" spans="1:8" s="16" customFormat="1" ht="10.5" customHeight="1" thickBot="1" x14ac:dyDescent="0.25">
      <c r="A1" s="69"/>
      <c r="B1" s="69"/>
      <c r="C1" s="69"/>
      <c r="D1" s="17"/>
    </row>
    <row r="2" spans="1:8" s="14" customFormat="1" ht="23.25" customHeight="1" thickTop="1" thickBot="1" x14ac:dyDescent="0.3">
      <c r="A2" s="71" t="s">
        <v>8</v>
      </c>
      <c r="B2" s="72"/>
      <c r="C2" s="73"/>
      <c r="D2" s="15"/>
    </row>
    <row r="3" spans="1:8" ht="11.25" customHeight="1" thickTop="1" thickBot="1" x14ac:dyDescent="0.25">
      <c r="A3" s="13"/>
      <c r="B3" s="12"/>
      <c r="C3" s="11" t="s">
        <v>38</v>
      </c>
    </row>
    <row r="4" spans="1:8" ht="49.5" customHeight="1" thickTop="1" thickBot="1" x14ac:dyDescent="0.25">
      <c r="A4" s="76" t="s">
        <v>37</v>
      </c>
      <c r="B4" s="77"/>
      <c r="C4" s="77"/>
    </row>
    <row r="5" spans="1:8" ht="15.75" thickTop="1" x14ac:dyDescent="0.2">
      <c r="A5" s="78" t="s">
        <v>39</v>
      </c>
      <c r="B5" s="78"/>
      <c r="C5" s="78"/>
    </row>
    <row r="6" spans="1:8" x14ac:dyDescent="0.2">
      <c r="A6" s="7" t="s">
        <v>7</v>
      </c>
      <c r="B6" s="74">
        <v>1</v>
      </c>
      <c r="C6" s="75"/>
    </row>
    <row r="7" spans="1:8" x14ac:dyDescent="0.2">
      <c r="A7" s="7" t="s">
        <v>51</v>
      </c>
      <c r="B7" s="84"/>
      <c r="C7" s="85"/>
    </row>
    <row r="8" spans="1:8" x14ac:dyDescent="0.2">
      <c r="A8" s="5" t="s">
        <v>40</v>
      </c>
      <c r="B8" s="82" t="s">
        <v>105</v>
      </c>
      <c r="C8" s="83"/>
      <c r="D8" s="10"/>
      <c r="E8" s="9"/>
      <c r="F8" s="9"/>
      <c r="G8" s="9"/>
      <c r="H8" s="9"/>
    </row>
    <row r="9" spans="1:8" ht="23.25" customHeight="1" x14ac:dyDescent="0.2">
      <c r="A9" s="79" t="s">
        <v>41</v>
      </c>
      <c r="B9" s="80"/>
      <c r="C9" s="81"/>
    </row>
    <row r="10" spans="1:8" x14ac:dyDescent="0.2">
      <c r="A10" s="7" t="s">
        <v>42</v>
      </c>
      <c r="B10" s="64"/>
      <c r="C10" s="65"/>
      <c r="D10" s="10"/>
      <c r="E10" s="9"/>
    </row>
    <row r="11" spans="1:8" x14ac:dyDescent="0.2">
      <c r="A11" s="7" t="s">
        <v>43</v>
      </c>
      <c r="B11" s="64"/>
      <c r="C11" s="65"/>
      <c r="D11" s="10"/>
      <c r="E11" s="9"/>
    </row>
    <row r="12" spans="1:8" x14ac:dyDescent="0.2">
      <c r="A12" s="5" t="s">
        <v>3</v>
      </c>
      <c r="B12" s="64"/>
      <c r="C12" s="65"/>
      <c r="D12" s="10"/>
      <c r="E12" s="9"/>
    </row>
    <row r="13" spans="1:8" x14ac:dyDescent="0.2">
      <c r="A13" s="5" t="s">
        <v>2</v>
      </c>
      <c r="B13" s="64"/>
      <c r="C13" s="65"/>
      <c r="D13" s="10"/>
      <c r="E13" s="9"/>
    </row>
    <row r="14" spans="1:8" x14ac:dyDescent="0.2">
      <c r="A14" s="5" t="s">
        <v>1</v>
      </c>
      <c r="B14" s="64"/>
      <c r="C14" s="65"/>
      <c r="D14" s="10"/>
      <c r="E14" s="9"/>
    </row>
    <row r="15" spans="1:8" x14ac:dyDescent="0.2">
      <c r="A15" s="5" t="s">
        <v>0</v>
      </c>
      <c r="B15" s="64"/>
      <c r="C15" s="65"/>
    </row>
    <row r="16" spans="1:8" x14ac:dyDescent="0.2">
      <c r="A16" s="5" t="s">
        <v>25</v>
      </c>
      <c r="B16" s="70"/>
      <c r="C16" s="65"/>
      <c r="D16" s="10"/>
      <c r="E16" s="9"/>
    </row>
    <row r="17" spans="1:5" x14ac:dyDescent="0.2">
      <c r="A17" s="5" t="s">
        <v>4</v>
      </c>
      <c r="B17" s="70"/>
      <c r="C17" s="65"/>
      <c r="D17" s="10"/>
      <c r="E17" s="9"/>
    </row>
    <row r="18" spans="1:5" ht="15" x14ac:dyDescent="0.2">
      <c r="A18" s="68" t="s">
        <v>6</v>
      </c>
      <c r="B18" s="68"/>
      <c r="C18" s="68"/>
      <c r="D18" s="6"/>
    </row>
    <row r="19" spans="1:5" x14ac:dyDescent="0.2">
      <c r="A19" s="5" t="s">
        <v>5</v>
      </c>
      <c r="B19" s="64"/>
      <c r="C19" s="65"/>
      <c r="D19" s="8"/>
    </row>
    <row r="20" spans="1:5" ht="15" x14ac:dyDescent="0.2">
      <c r="A20" s="68"/>
      <c r="B20" s="68"/>
      <c r="C20" s="68"/>
      <c r="D20" s="6"/>
    </row>
    <row r="21" spans="1:5" ht="15.75" x14ac:dyDescent="0.2">
      <c r="A21" s="5" t="s">
        <v>26</v>
      </c>
      <c r="B21" s="66">
        <v>120</v>
      </c>
      <c r="C21" s="67"/>
      <c r="D21" s="6"/>
    </row>
    <row r="22" spans="1:5" x14ac:dyDescent="0.2">
      <c r="A22" s="1"/>
      <c r="B22" s="1"/>
      <c r="C22" s="1"/>
    </row>
    <row r="23" spans="1:5" x14ac:dyDescent="0.2">
      <c r="A23" s="1"/>
      <c r="B23" s="1"/>
      <c r="C23" s="1"/>
    </row>
    <row r="24" spans="1:5" x14ac:dyDescent="0.2">
      <c r="A24" s="1" t="s">
        <v>104</v>
      </c>
      <c r="B24" s="1"/>
      <c r="C24" s="1"/>
    </row>
    <row r="25" spans="1:5" x14ac:dyDescent="0.2">
      <c r="A25" s="1"/>
      <c r="B25" s="1"/>
      <c r="C25" s="1"/>
    </row>
  </sheetData>
  <dataConsolidate/>
  <mergeCells count="20">
    <mergeCell ref="B12:C12"/>
    <mergeCell ref="B8:C8"/>
    <mergeCell ref="B7:C7"/>
    <mergeCell ref="B16:C16"/>
    <mergeCell ref="B13:C13"/>
    <mergeCell ref="B14:C14"/>
    <mergeCell ref="B21:C21"/>
    <mergeCell ref="A20:C20"/>
    <mergeCell ref="A1:C1"/>
    <mergeCell ref="B17:C17"/>
    <mergeCell ref="B19:C19"/>
    <mergeCell ref="A2:C2"/>
    <mergeCell ref="B6:C6"/>
    <mergeCell ref="B11:C11"/>
    <mergeCell ref="A18:C18"/>
    <mergeCell ref="B15:C15"/>
    <mergeCell ref="A4:C4"/>
    <mergeCell ref="A5:C5"/>
    <mergeCell ref="A9:C9"/>
    <mergeCell ref="B10:C10"/>
  </mergeCells>
  <printOptions horizontalCentered="1"/>
  <pageMargins left="0" right="0" top="0.39370078740157499" bottom="0.22916666699999999" header="0.31496062992126" footer="0.31496062992126"/>
  <pageSetup paperSize="9" orientation="portrait" r:id="rId1"/>
  <headerFooter alignWithMargins="0">
    <oddFooter>&amp;L&amp;P/&amp;N&amp;R&amp;F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Greška!!!" error="Izaberite vrstu pregleda iz padajućeg menija" promptTitle="Vrsta pregleda" prompt="Izaberite vrstu pregleda iz padajućeg menija">
          <x14:formula1>
            <xm:f>Sifarnik!$A$2:$A$5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topLeftCell="A43" zoomScale="115" zoomScaleNormal="115" zoomScalePageLayoutView="145" workbookViewId="0">
      <selection activeCell="B56" sqref="B56"/>
    </sheetView>
  </sheetViews>
  <sheetFormatPr defaultColWidth="8.85546875" defaultRowHeight="12.75" x14ac:dyDescent="0.2"/>
  <cols>
    <col min="1" max="1" width="3.42578125" bestFit="1" customWidth="1"/>
    <col min="2" max="2" width="49.42578125" customWidth="1"/>
    <col min="3" max="3" width="10.85546875" customWidth="1"/>
    <col min="4" max="4" width="25.85546875" customWidth="1"/>
    <col min="5" max="5" width="9.28515625" customWidth="1"/>
    <col min="6" max="6" width="6.28515625" style="54" hidden="1" customWidth="1"/>
  </cols>
  <sheetData>
    <row r="1" spans="1:6" x14ac:dyDescent="0.2">
      <c r="A1" s="20"/>
      <c r="B1" s="20"/>
      <c r="C1" s="19" t="s">
        <v>23</v>
      </c>
      <c r="D1" s="18">
        <f>BrojPredmeta</f>
        <v>1</v>
      </c>
    </row>
    <row r="2" spans="1:6" ht="13.5" thickBot="1" x14ac:dyDescent="0.25">
      <c r="A2" s="26"/>
      <c r="B2" s="26"/>
      <c r="C2" s="26" t="s">
        <v>24</v>
      </c>
      <c r="D2" s="51">
        <f>DatumOcenjivanja</f>
        <v>0</v>
      </c>
    </row>
    <row r="3" spans="1:6" ht="16.5" thickTop="1" thickBot="1" x14ac:dyDescent="0.25">
      <c r="A3" s="86" t="s">
        <v>8</v>
      </c>
      <c r="B3" s="87"/>
      <c r="C3" s="87"/>
      <c r="D3" s="88"/>
    </row>
    <row r="4" spans="1:6" ht="18.75" customHeight="1" thickTop="1" thickBot="1" x14ac:dyDescent="0.25">
      <c r="A4" s="89" t="str">
        <f>KontrolnaLista!$C$3</f>
        <v>Q_1.1</v>
      </c>
      <c r="B4" s="89"/>
      <c r="C4" s="89"/>
      <c r="D4" s="89"/>
    </row>
    <row r="5" spans="1:6" ht="31.5" customHeight="1" thickTop="1" thickBot="1" x14ac:dyDescent="0.25">
      <c r="A5" s="76" t="s">
        <v>44</v>
      </c>
      <c r="B5" s="90"/>
      <c r="C5" s="77"/>
      <c r="D5" s="77"/>
    </row>
    <row r="6" spans="1:6" ht="13.5" thickTop="1" x14ac:dyDescent="0.2">
      <c r="A6" s="91"/>
      <c r="B6" s="91"/>
      <c r="C6" s="91"/>
      <c r="D6" s="91"/>
    </row>
    <row r="7" spans="1:6" x14ac:dyDescent="0.2">
      <c r="A7" s="94" t="s">
        <v>50</v>
      </c>
      <c r="B7" s="95"/>
      <c r="C7" s="92">
        <f>NazivOrgana</f>
        <v>0</v>
      </c>
      <c r="D7" s="93"/>
      <c r="E7" s="2"/>
    </row>
    <row r="8" spans="1:6" x14ac:dyDescent="0.2">
      <c r="A8" s="100" t="s">
        <v>19</v>
      </c>
      <c r="B8" s="101"/>
      <c r="C8" s="92">
        <f>OdgovornoLice</f>
        <v>0</v>
      </c>
      <c r="D8" s="93"/>
      <c r="E8" s="2"/>
    </row>
    <row r="9" spans="1:6" x14ac:dyDescent="0.2">
      <c r="A9" s="97"/>
      <c r="B9" s="97"/>
      <c r="C9" s="97"/>
      <c r="D9" s="97"/>
      <c r="E9" s="2"/>
    </row>
    <row r="10" spans="1:6" ht="15" x14ac:dyDescent="0.2">
      <c r="A10" s="56" t="s">
        <v>56</v>
      </c>
      <c r="B10" s="98" t="s">
        <v>20</v>
      </c>
      <c r="C10" s="99"/>
      <c r="D10" s="27" t="s">
        <v>21</v>
      </c>
      <c r="E10" s="27" t="s">
        <v>22</v>
      </c>
      <c r="F10" s="58" t="s">
        <v>86</v>
      </c>
    </row>
    <row r="11" spans="1:6" ht="15" customHeight="1" x14ac:dyDescent="0.2">
      <c r="A11" s="63" t="s">
        <v>136</v>
      </c>
      <c r="B11" s="61"/>
      <c r="C11" s="61"/>
      <c r="D11" s="62"/>
      <c r="E11" s="28"/>
    </row>
    <row r="12" spans="1:6" ht="15" x14ac:dyDescent="0.2">
      <c r="A12" s="50">
        <v>1</v>
      </c>
      <c r="B12" s="50" t="s">
        <v>81</v>
      </c>
      <c r="C12" s="30" t="s">
        <v>48</v>
      </c>
      <c r="D12" s="57" t="s">
        <v>106</v>
      </c>
      <c r="E12" s="28">
        <f t="shared" ref="E12" si="0">IF(C12="ДА",2,IF(C12="Делимично",1,0))</f>
        <v>2</v>
      </c>
      <c r="F12" s="54">
        <v>2</v>
      </c>
    </row>
    <row r="13" spans="1:6" ht="38.25" x14ac:dyDescent="0.2">
      <c r="A13" s="50">
        <v>2</v>
      </c>
      <c r="B13" s="50" t="s">
        <v>80</v>
      </c>
      <c r="C13" s="30" t="s">
        <v>48</v>
      </c>
      <c r="D13" s="57" t="s">
        <v>107</v>
      </c>
      <c r="E13" s="28">
        <f>IF(C13="ДА",1,0)</f>
        <v>1</v>
      </c>
      <c r="F13" s="54">
        <v>1</v>
      </c>
    </row>
    <row r="14" spans="1:6" ht="15" customHeight="1" x14ac:dyDescent="0.2">
      <c r="A14" s="63" t="s">
        <v>135</v>
      </c>
      <c r="B14" s="61"/>
      <c r="C14" s="61"/>
      <c r="D14" s="62"/>
      <c r="E14" s="28"/>
    </row>
    <row r="15" spans="1:6" ht="15" x14ac:dyDescent="0.2">
      <c r="A15" s="29">
        <v>3</v>
      </c>
      <c r="B15" s="29" t="s">
        <v>57</v>
      </c>
      <c r="C15" s="30" t="s">
        <v>48</v>
      </c>
      <c r="D15" s="57" t="s">
        <v>106</v>
      </c>
      <c r="E15" s="28">
        <f t="shared" ref="E15:E16" si="1">IF(C15="ДА",2,IF(C15="Делимично",1,0))</f>
        <v>2</v>
      </c>
      <c r="F15" s="54">
        <v>2</v>
      </c>
    </row>
    <row r="16" spans="1:6" ht="15" x14ac:dyDescent="0.2">
      <c r="A16" s="29">
        <v>4</v>
      </c>
      <c r="B16" s="29" t="s">
        <v>58</v>
      </c>
      <c r="C16" s="30" t="s">
        <v>48</v>
      </c>
      <c r="D16" s="57" t="s">
        <v>106</v>
      </c>
      <c r="E16" s="28">
        <f t="shared" si="1"/>
        <v>2</v>
      </c>
      <c r="F16" s="54">
        <v>2</v>
      </c>
    </row>
    <row r="17" spans="1:6" ht="15" x14ac:dyDescent="0.2">
      <c r="A17" s="29">
        <v>5</v>
      </c>
      <c r="B17" s="29" t="s">
        <v>59</v>
      </c>
      <c r="C17" s="30" t="s">
        <v>48</v>
      </c>
      <c r="D17" s="57" t="s">
        <v>106</v>
      </c>
      <c r="E17" s="28">
        <f>IF(C17="ДА",1,0)</f>
        <v>1</v>
      </c>
      <c r="F17" s="54">
        <v>1</v>
      </c>
    </row>
    <row r="18" spans="1:6" ht="25.5" customHeight="1" x14ac:dyDescent="0.2">
      <c r="A18" s="29">
        <v>6</v>
      </c>
      <c r="B18" s="29" t="s">
        <v>60</v>
      </c>
      <c r="C18" s="30" t="s">
        <v>48</v>
      </c>
      <c r="D18" s="57" t="s">
        <v>106</v>
      </c>
      <c r="E18" s="28">
        <f>IF(C18="ДА",1,0)</f>
        <v>1</v>
      </c>
      <c r="F18" s="54">
        <v>1</v>
      </c>
    </row>
    <row r="19" spans="1:6" ht="15" x14ac:dyDescent="0.2">
      <c r="A19" s="29">
        <v>7</v>
      </c>
      <c r="B19" s="29" t="s">
        <v>61</v>
      </c>
      <c r="C19" s="30" t="s">
        <v>48</v>
      </c>
      <c r="D19" s="57" t="s">
        <v>106</v>
      </c>
      <c r="E19" s="28">
        <f>IF(C19="ДА",1,0)</f>
        <v>1</v>
      </c>
      <c r="F19" s="54">
        <v>1</v>
      </c>
    </row>
    <row r="20" spans="1:6" ht="15" customHeight="1" x14ac:dyDescent="0.2">
      <c r="A20" s="63" t="s">
        <v>134</v>
      </c>
      <c r="B20" s="61"/>
      <c r="C20" s="61"/>
      <c r="D20" s="62"/>
      <c r="E20" s="28"/>
    </row>
    <row r="21" spans="1:6" ht="15" x14ac:dyDescent="0.2">
      <c r="A21" s="29">
        <v>8</v>
      </c>
      <c r="B21" s="29" t="s">
        <v>62</v>
      </c>
      <c r="C21" s="30" t="s">
        <v>48</v>
      </c>
      <c r="D21" s="57" t="s">
        <v>106</v>
      </c>
      <c r="E21" s="28">
        <f t="shared" ref="E21:E22" si="2">IF(C21="ДА",2,IF(C21="Делимично",1,0))</f>
        <v>2</v>
      </c>
      <c r="F21" s="54">
        <v>2</v>
      </c>
    </row>
    <row r="22" spans="1:6" ht="25.5" x14ac:dyDescent="0.2">
      <c r="A22" s="29">
        <v>9</v>
      </c>
      <c r="B22" s="29" t="s">
        <v>52</v>
      </c>
      <c r="C22" s="30" t="s">
        <v>48</v>
      </c>
      <c r="D22" s="57" t="s">
        <v>109</v>
      </c>
      <c r="E22" s="28">
        <f t="shared" si="2"/>
        <v>2</v>
      </c>
      <c r="F22" s="54">
        <v>2</v>
      </c>
    </row>
    <row r="23" spans="1:6" ht="15" x14ac:dyDescent="0.2">
      <c r="A23" s="29">
        <v>10</v>
      </c>
      <c r="B23" s="29" t="s">
        <v>53</v>
      </c>
      <c r="C23" s="30" t="s">
        <v>48</v>
      </c>
      <c r="D23" s="57" t="s">
        <v>110</v>
      </c>
      <c r="E23" s="28">
        <f>IF(C23="ДА",2,IF(C23="Делимично",1,0))</f>
        <v>2</v>
      </c>
      <c r="F23" s="54">
        <v>2</v>
      </c>
    </row>
    <row r="24" spans="1:6" ht="15" x14ac:dyDescent="0.2">
      <c r="A24" s="29">
        <v>11</v>
      </c>
      <c r="B24" s="29" t="s">
        <v>54</v>
      </c>
      <c r="C24" s="30" t="s">
        <v>48</v>
      </c>
      <c r="D24" s="57" t="s">
        <v>110</v>
      </c>
      <c r="E24" s="28">
        <f t="shared" ref="E24:E27" si="3">IF(C24="ДА",2,IF(C24="Делимично",1,0))</f>
        <v>2</v>
      </c>
      <c r="F24" s="54">
        <v>2</v>
      </c>
    </row>
    <row r="25" spans="1:6" ht="15" x14ac:dyDescent="0.2">
      <c r="A25" s="29">
        <v>12</v>
      </c>
      <c r="B25" s="29" t="s">
        <v>63</v>
      </c>
      <c r="C25" s="30" t="s">
        <v>48</v>
      </c>
      <c r="D25" s="57" t="s">
        <v>110</v>
      </c>
      <c r="E25" s="28">
        <f t="shared" si="3"/>
        <v>2</v>
      </c>
      <c r="F25" s="54">
        <v>2</v>
      </c>
    </row>
    <row r="26" spans="1:6" ht="15" x14ac:dyDescent="0.2">
      <c r="A26" s="29">
        <v>13</v>
      </c>
      <c r="B26" s="29" t="s">
        <v>64</v>
      </c>
      <c r="C26" s="30" t="s">
        <v>48</v>
      </c>
      <c r="D26" s="57" t="s">
        <v>111</v>
      </c>
      <c r="E26" s="28">
        <f t="shared" si="3"/>
        <v>2</v>
      </c>
      <c r="F26" s="54">
        <v>2</v>
      </c>
    </row>
    <row r="27" spans="1:6" ht="30" x14ac:dyDescent="0.2">
      <c r="A27" s="29">
        <v>14</v>
      </c>
      <c r="B27" s="29" t="s">
        <v>65</v>
      </c>
      <c r="C27" s="30" t="s">
        <v>48</v>
      </c>
      <c r="D27" s="57" t="s">
        <v>112</v>
      </c>
      <c r="E27" s="28">
        <f t="shared" si="3"/>
        <v>2</v>
      </c>
      <c r="F27" s="54">
        <v>2</v>
      </c>
    </row>
    <row r="28" spans="1:6" ht="15" customHeight="1" x14ac:dyDescent="0.2">
      <c r="A28" s="63" t="s">
        <v>133</v>
      </c>
      <c r="B28" s="63"/>
      <c r="C28" s="63"/>
      <c r="D28" s="63"/>
      <c r="E28" s="28"/>
    </row>
    <row r="29" spans="1:6" ht="15" x14ac:dyDescent="0.2">
      <c r="A29" s="29">
        <v>15</v>
      </c>
      <c r="B29" s="29" t="s">
        <v>68</v>
      </c>
      <c r="C29" s="30" t="s">
        <v>48</v>
      </c>
      <c r="D29" s="57" t="s">
        <v>106</v>
      </c>
      <c r="E29" s="28">
        <f>IF(C29="ДА",1,0)</f>
        <v>1</v>
      </c>
      <c r="F29" s="54">
        <v>1</v>
      </c>
    </row>
    <row r="30" spans="1:6" ht="15" x14ac:dyDescent="0.2">
      <c r="A30" s="29">
        <v>16</v>
      </c>
      <c r="B30" s="29" t="s">
        <v>69</v>
      </c>
      <c r="C30" s="30" t="s">
        <v>48</v>
      </c>
      <c r="D30" s="57" t="s">
        <v>117</v>
      </c>
      <c r="E30" s="28">
        <f>IF(C30="ДА",1,0)</f>
        <v>1</v>
      </c>
      <c r="F30" s="54">
        <v>1</v>
      </c>
    </row>
    <row r="31" spans="1:6" ht="15" x14ac:dyDescent="0.2">
      <c r="A31" s="29">
        <v>17</v>
      </c>
      <c r="B31" s="29" t="s">
        <v>70</v>
      </c>
      <c r="C31" s="30" t="s">
        <v>48</v>
      </c>
      <c r="D31" s="57" t="s">
        <v>117</v>
      </c>
      <c r="E31" s="28">
        <f>IF(C31="ДА",1,0)</f>
        <v>1</v>
      </c>
      <c r="F31" s="54">
        <v>1</v>
      </c>
    </row>
    <row r="32" spans="1:6" ht="15" x14ac:dyDescent="0.2">
      <c r="A32" s="29">
        <v>18</v>
      </c>
      <c r="B32" s="29" t="s">
        <v>71</v>
      </c>
      <c r="C32" s="30" t="s">
        <v>48</v>
      </c>
      <c r="D32" s="57" t="s">
        <v>117</v>
      </c>
      <c r="E32" s="28">
        <f>IF(C32="ДА",1,0)</f>
        <v>1</v>
      </c>
      <c r="F32" s="54">
        <v>1</v>
      </c>
    </row>
    <row r="33" spans="1:6" ht="30" x14ac:dyDescent="0.2">
      <c r="A33" s="29">
        <v>19</v>
      </c>
      <c r="B33" s="29" t="s">
        <v>66</v>
      </c>
      <c r="C33" s="30" t="s">
        <v>48</v>
      </c>
      <c r="D33" s="57" t="s">
        <v>106</v>
      </c>
      <c r="E33" s="28">
        <f t="shared" ref="E33" si="4">IF(C33="ДА",2,0)</f>
        <v>2</v>
      </c>
      <c r="F33" s="54">
        <v>2</v>
      </c>
    </row>
    <row r="34" spans="1:6" ht="30" x14ac:dyDescent="0.2">
      <c r="A34" s="29">
        <v>20</v>
      </c>
      <c r="B34" s="29" t="s">
        <v>46</v>
      </c>
      <c r="C34" s="30" t="s">
        <v>48</v>
      </c>
      <c r="D34" s="57" t="s">
        <v>106</v>
      </c>
      <c r="E34" s="28">
        <f>IF(C34="ДА",1,0)</f>
        <v>1</v>
      </c>
      <c r="F34" s="54">
        <v>1</v>
      </c>
    </row>
    <row r="35" spans="1:6" ht="30" x14ac:dyDescent="0.2">
      <c r="A35" s="29">
        <v>21</v>
      </c>
      <c r="B35" s="29" t="s">
        <v>45</v>
      </c>
      <c r="C35" s="30" t="s">
        <v>48</v>
      </c>
      <c r="D35" s="57" t="s">
        <v>106</v>
      </c>
      <c r="E35" s="28">
        <f t="shared" ref="E35:E43" si="5">IF(C35="ДА",1,0)</f>
        <v>1</v>
      </c>
      <c r="F35" s="54">
        <v>1</v>
      </c>
    </row>
    <row r="36" spans="1:6" ht="30" x14ac:dyDescent="0.2">
      <c r="A36" s="29">
        <v>22</v>
      </c>
      <c r="B36" s="29" t="s">
        <v>47</v>
      </c>
      <c r="C36" s="30" t="s">
        <v>48</v>
      </c>
      <c r="D36" s="57" t="s">
        <v>113</v>
      </c>
      <c r="E36" s="28">
        <f t="shared" si="5"/>
        <v>1</v>
      </c>
      <c r="F36" s="54">
        <v>1</v>
      </c>
    </row>
    <row r="37" spans="1:6" ht="15" customHeight="1" x14ac:dyDescent="0.2">
      <c r="A37" s="63" t="s">
        <v>132</v>
      </c>
      <c r="B37" s="63"/>
      <c r="C37" s="63"/>
      <c r="D37" s="63"/>
      <c r="E37" s="28"/>
    </row>
    <row r="38" spans="1:6" ht="15" x14ac:dyDescent="0.2">
      <c r="A38" s="29">
        <v>23</v>
      </c>
      <c r="B38" s="29" t="s">
        <v>115</v>
      </c>
      <c r="C38" s="30" t="s">
        <v>48</v>
      </c>
      <c r="D38" s="57" t="s">
        <v>114</v>
      </c>
      <c r="E38" s="28">
        <f t="shared" ref="E38" si="6">IF(C38="ДА",2,IF(C38="Делимично",1,0))</f>
        <v>2</v>
      </c>
      <c r="F38" s="54">
        <v>2</v>
      </c>
    </row>
    <row r="39" spans="1:6" ht="15" x14ac:dyDescent="0.2">
      <c r="A39" s="29">
        <v>24</v>
      </c>
      <c r="B39" s="29" t="s">
        <v>67</v>
      </c>
      <c r="C39" s="30" t="s">
        <v>48</v>
      </c>
      <c r="D39" s="57" t="s">
        <v>116</v>
      </c>
      <c r="E39" s="28">
        <f>IF(C39="ДА",2,0)</f>
        <v>2</v>
      </c>
      <c r="F39" s="54">
        <v>2</v>
      </c>
    </row>
    <row r="40" spans="1:6" ht="45" x14ac:dyDescent="0.2">
      <c r="A40" s="29">
        <v>25</v>
      </c>
      <c r="B40" s="29" t="s">
        <v>72</v>
      </c>
      <c r="C40" s="30" t="s">
        <v>48</v>
      </c>
      <c r="D40" s="57" t="s">
        <v>118</v>
      </c>
      <c r="E40" s="28">
        <f>IF(C40="ДА",2,0)</f>
        <v>2</v>
      </c>
      <c r="F40" s="54">
        <v>2</v>
      </c>
    </row>
    <row r="41" spans="1:6" ht="30" x14ac:dyDescent="0.2">
      <c r="A41" s="29">
        <v>26</v>
      </c>
      <c r="B41" s="29" t="s">
        <v>73</v>
      </c>
      <c r="C41" s="30" t="s">
        <v>48</v>
      </c>
      <c r="D41" s="57" t="s">
        <v>112</v>
      </c>
      <c r="E41" s="28">
        <f t="shared" si="5"/>
        <v>1</v>
      </c>
      <c r="F41" s="54">
        <v>1</v>
      </c>
    </row>
    <row r="42" spans="1:6" ht="15" customHeight="1" x14ac:dyDescent="0.2">
      <c r="A42" s="63" t="s">
        <v>131</v>
      </c>
      <c r="B42" s="63"/>
      <c r="C42" s="63"/>
      <c r="D42" s="63"/>
      <c r="E42" s="28"/>
    </row>
    <row r="43" spans="1:6" ht="15" x14ac:dyDescent="0.2">
      <c r="A43" s="29">
        <v>27</v>
      </c>
      <c r="B43" s="29" t="s">
        <v>78</v>
      </c>
      <c r="C43" s="30" t="s">
        <v>48</v>
      </c>
      <c r="D43" s="57" t="s">
        <v>106</v>
      </c>
      <c r="E43" s="28">
        <f t="shared" si="5"/>
        <v>1</v>
      </c>
      <c r="F43" s="54">
        <v>1</v>
      </c>
    </row>
    <row r="44" spans="1:6" ht="15" x14ac:dyDescent="0.2">
      <c r="A44" s="29">
        <v>28</v>
      </c>
      <c r="B44" s="29" t="s">
        <v>79</v>
      </c>
      <c r="C44" s="30" t="s">
        <v>48</v>
      </c>
      <c r="D44" s="57" t="s">
        <v>122</v>
      </c>
      <c r="E44" s="28">
        <f t="shared" ref="E44:E46" si="7">IF(C44="ДА",2,IF(C44="Делимично",1,0))</f>
        <v>2</v>
      </c>
      <c r="F44" s="54">
        <v>2</v>
      </c>
    </row>
    <row r="45" spans="1:6" ht="15" x14ac:dyDescent="0.2">
      <c r="A45" s="29">
        <v>29</v>
      </c>
      <c r="B45" s="29" t="s">
        <v>102</v>
      </c>
      <c r="C45" s="30" t="s">
        <v>48</v>
      </c>
      <c r="D45" s="57" t="s">
        <v>119</v>
      </c>
      <c r="E45" s="28">
        <f t="shared" ref="E45" si="8">IF(C45="ДА",2,IF(C45="Делимично",1,0))</f>
        <v>2</v>
      </c>
      <c r="F45" s="54">
        <v>2</v>
      </c>
    </row>
    <row r="46" spans="1:6" ht="30" x14ac:dyDescent="0.2">
      <c r="A46" s="29">
        <v>30</v>
      </c>
      <c r="B46" s="29" t="s">
        <v>103</v>
      </c>
      <c r="C46" s="30" t="s">
        <v>48</v>
      </c>
      <c r="D46" s="57" t="s">
        <v>119</v>
      </c>
      <c r="E46" s="28">
        <f t="shared" si="7"/>
        <v>2</v>
      </c>
      <c r="F46" s="54">
        <v>2</v>
      </c>
    </row>
    <row r="47" spans="1:6" ht="15" customHeight="1" x14ac:dyDescent="0.2">
      <c r="A47" s="63" t="s">
        <v>130</v>
      </c>
      <c r="B47" s="63"/>
      <c r="C47" s="63"/>
      <c r="D47" s="63"/>
      <c r="E47" s="28"/>
    </row>
    <row r="48" spans="1:6" ht="30" x14ac:dyDescent="0.2">
      <c r="A48" s="29">
        <v>31</v>
      </c>
      <c r="B48" s="29" t="s">
        <v>74</v>
      </c>
      <c r="C48" s="30" t="s">
        <v>48</v>
      </c>
      <c r="D48" s="57" t="s">
        <v>120</v>
      </c>
      <c r="E48" s="28">
        <f t="shared" ref="E48:E60" si="9">IF(C48="ДА",2,IF(C48="Делимично",1,0))</f>
        <v>2</v>
      </c>
      <c r="F48" s="54">
        <v>2</v>
      </c>
    </row>
    <row r="49" spans="1:6" ht="15" x14ac:dyDescent="0.2">
      <c r="A49" s="29">
        <v>32</v>
      </c>
      <c r="B49" s="29" t="s">
        <v>75</v>
      </c>
      <c r="C49" s="30" t="s">
        <v>48</v>
      </c>
      <c r="D49" s="57" t="s">
        <v>106</v>
      </c>
      <c r="E49" s="28">
        <f t="shared" si="9"/>
        <v>2</v>
      </c>
      <c r="F49" s="54">
        <v>2</v>
      </c>
    </row>
    <row r="50" spans="1:6" ht="30" x14ac:dyDescent="0.2">
      <c r="A50" s="29">
        <v>33</v>
      </c>
      <c r="B50" s="29" t="s">
        <v>76</v>
      </c>
      <c r="C50" s="30" t="s">
        <v>48</v>
      </c>
      <c r="D50" s="57" t="s">
        <v>126</v>
      </c>
      <c r="E50" s="28">
        <f t="shared" si="9"/>
        <v>2</v>
      </c>
      <c r="F50" s="54">
        <v>2</v>
      </c>
    </row>
    <row r="51" spans="1:6" ht="30" x14ac:dyDescent="0.2">
      <c r="A51" s="29">
        <v>34</v>
      </c>
      <c r="B51" s="29" t="s">
        <v>84</v>
      </c>
      <c r="C51" s="30" t="s">
        <v>48</v>
      </c>
      <c r="D51" s="57" t="s">
        <v>121</v>
      </c>
      <c r="E51" s="28">
        <f t="shared" si="9"/>
        <v>2</v>
      </c>
      <c r="F51" s="54">
        <v>2</v>
      </c>
    </row>
    <row r="52" spans="1:6" ht="15" customHeight="1" x14ac:dyDescent="0.2">
      <c r="A52" s="63" t="s">
        <v>129</v>
      </c>
      <c r="B52" s="63"/>
      <c r="C52" s="63"/>
      <c r="D52" s="63"/>
      <c r="E52" s="28"/>
    </row>
    <row r="53" spans="1:6" ht="15" x14ac:dyDescent="0.2">
      <c r="A53" s="29">
        <v>35</v>
      </c>
      <c r="B53" s="29" t="s">
        <v>77</v>
      </c>
      <c r="C53" s="30" t="s">
        <v>48</v>
      </c>
      <c r="D53" s="57" t="s">
        <v>121</v>
      </c>
      <c r="E53" s="28">
        <f>IF(C53="ДА",1,0)</f>
        <v>1</v>
      </c>
      <c r="F53" s="54">
        <v>1</v>
      </c>
    </row>
    <row r="54" spans="1:6" ht="30" x14ac:dyDescent="0.2">
      <c r="A54" s="29">
        <v>36</v>
      </c>
      <c r="B54" s="29" t="s">
        <v>82</v>
      </c>
      <c r="C54" s="30" t="s">
        <v>48</v>
      </c>
      <c r="D54" s="57" t="s">
        <v>121</v>
      </c>
      <c r="E54" s="28">
        <f t="shared" si="9"/>
        <v>2</v>
      </c>
      <c r="F54" s="54">
        <v>2</v>
      </c>
    </row>
    <row r="55" spans="1:6" ht="15" x14ac:dyDescent="0.2">
      <c r="A55" s="29">
        <v>37</v>
      </c>
      <c r="B55" s="29" t="s">
        <v>83</v>
      </c>
      <c r="C55" s="30" t="s">
        <v>48</v>
      </c>
      <c r="D55" s="57" t="s">
        <v>119</v>
      </c>
      <c r="E55" s="28">
        <f t="shared" si="9"/>
        <v>2</v>
      </c>
      <c r="F55" s="54">
        <v>2</v>
      </c>
    </row>
    <row r="56" spans="1:6" ht="30" x14ac:dyDescent="0.2">
      <c r="A56" s="29">
        <v>38</v>
      </c>
      <c r="B56" s="29" t="s">
        <v>85</v>
      </c>
      <c r="C56" s="30" t="s">
        <v>48</v>
      </c>
      <c r="D56" s="57" t="s">
        <v>123</v>
      </c>
      <c r="E56" s="28">
        <f t="shared" si="9"/>
        <v>2</v>
      </c>
      <c r="F56" s="54">
        <v>2</v>
      </c>
    </row>
    <row r="57" spans="1:6" ht="15" customHeight="1" x14ac:dyDescent="0.2">
      <c r="A57" s="63" t="s">
        <v>128</v>
      </c>
      <c r="B57" s="63"/>
      <c r="C57" s="63"/>
      <c r="D57" s="63"/>
      <c r="E57" s="28"/>
    </row>
    <row r="58" spans="1:6" ht="25.5" x14ac:dyDescent="0.2">
      <c r="A58" s="29">
        <v>39</v>
      </c>
      <c r="B58" s="29" t="s">
        <v>99</v>
      </c>
      <c r="C58" s="30" t="s">
        <v>48</v>
      </c>
      <c r="D58" s="57" t="s">
        <v>124</v>
      </c>
      <c r="E58" s="28">
        <f t="shared" si="9"/>
        <v>2</v>
      </c>
      <c r="F58" s="54">
        <v>2</v>
      </c>
    </row>
    <row r="59" spans="1:6" ht="30" x14ac:dyDescent="0.2">
      <c r="A59" s="29">
        <v>40</v>
      </c>
      <c r="B59" s="29" t="s">
        <v>100</v>
      </c>
      <c r="C59" s="30" t="s">
        <v>48</v>
      </c>
      <c r="D59" s="57" t="s">
        <v>125</v>
      </c>
      <c r="E59" s="28">
        <f t="shared" si="9"/>
        <v>2</v>
      </c>
      <c r="F59" s="54">
        <v>2</v>
      </c>
    </row>
    <row r="60" spans="1:6" ht="30" x14ac:dyDescent="0.2">
      <c r="A60" s="29">
        <v>41</v>
      </c>
      <c r="B60" s="29" t="s">
        <v>101</v>
      </c>
      <c r="C60" s="30" t="s">
        <v>48</v>
      </c>
      <c r="D60" s="57" t="s">
        <v>125</v>
      </c>
      <c r="E60" s="28">
        <f t="shared" si="9"/>
        <v>2</v>
      </c>
      <c r="F60" s="54">
        <v>2</v>
      </c>
    </row>
    <row r="61" spans="1:6" ht="15" x14ac:dyDescent="0.25">
      <c r="A61" s="31"/>
      <c r="B61" s="31"/>
      <c r="C61" s="32"/>
      <c r="D61" s="33"/>
      <c r="E61" s="34">
        <f>SUM(E11:E60)</f>
        <v>68</v>
      </c>
      <c r="F61" s="59">
        <f>SUM(F11:F60)</f>
        <v>68</v>
      </c>
    </row>
    <row r="62" spans="1:6" ht="15" x14ac:dyDescent="0.25">
      <c r="A62" s="33"/>
      <c r="B62" s="33"/>
      <c r="C62" s="35"/>
      <c r="D62" s="36" t="s">
        <v>27</v>
      </c>
      <c r="E62" s="37">
        <f>E61/C65*100</f>
        <v>100</v>
      </c>
    </row>
    <row r="63" spans="1:6" ht="15" customHeight="1" x14ac:dyDescent="0.2">
      <c r="A63" s="96" t="s">
        <v>108</v>
      </c>
      <c r="B63" s="96"/>
      <c r="C63" s="96"/>
      <c r="D63" s="96"/>
      <c r="E63" s="96"/>
    </row>
    <row r="64" spans="1:6" ht="15" x14ac:dyDescent="0.25">
      <c r="A64" s="38"/>
      <c r="B64" s="38"/>
      <c r="C64" s="38"/>
      <c r="D64" s="38"/>
      <c r="E64" s="39"/>
    </row>
    <row r="65" spans="1:5" ht="30" x14ac:dyDescent="0.25">
      <c r="A65" s="38"/>
      <c r="B65" s="38" t="s">
        <v>28</v>
      </c>
      <c r="C65" s="40">
        <v>68</v>
      </c>
      <c r="D65" s="41">
        <v>100</v>
      </c>
      <c r="E65" s="42" t="s">
        <v>27</v>
      </c>
    </row>
    <row r="66" spans="1:5" ht="15" x14ac:dyDescent="0.25">
      <c r="A66" s="38"/>
      <c r="B66" s="38"/>
      <c r="C66" s="38"/>
      <c r="D66" s="38"/>
      <c r="E66" s="39"/>
    </row>
    <row r="67" spans="1:5" ht="30" x14ac:dyDescent="0.25">
      <c r="A67" s="38"/>
      <c r="B67" s="38" t="s">
        <v>87</v>
      </c>
      <c r="C67" s="40">
        <f>E61</f>
        <v>68</v>
      </c>
      <c r="D67" s="43">
        <f>E62</f>
        <v>100</v>
      </c>
      <c r="E67" s="42" t="s">
        <v>27</v>
      </c>
    </row>
    <row r="68" spans="1:5" ht="60" x14ac:dyDescent="0.2">
      <c r="A68" s="41"/>
      <c r="B68" s="41" t="s">
        <v>29</v>
      </c>
      <c r="C68" s="40" t="s">
        <v>127</v>
      </c>
      <c r="D68" s="40"/>
      <c r="E68" s="44" t="s">
        <v>30</v>
      </c>
    </row>
    <row r="69" spans="1:5" ht="15" x14ac:dyDescent="0.2">
      <c r="A69" s="41"/>
      <c r="B69" s="41" t="s">
        <v>31</v>
      </c>
      <c r="C69" s="45" t="s">
        <v>88</v>
      </c>
      <c r="D69" s="60"/>
      <c r="E69" s="44" t="s">
        <v>32</v>
      </c>
    </row>
    <row r="70" spans="1:5" ht="15" x14ac:dyDescent="0.2">
      <c r="A70" s="41"/>
      <c r="B70" s="41" t="s">
        <v>33</v>
      </c>
      <c r="C70" s="45" t="s">
        <v>89</v>
      </c>
      <c r="D70" s="60"/>
      <c r="E70" s="44" t="s">
        <v>95</v>
      </c>
    </row>
    <row r="71" spans="1:5" ht="15" x14ac:dyDescent="0.2">
      <c r="A71" s="41"/>
      <c r="B71" s="41" t="s">
        <v>34</v>
      </c>
      <c r="C71" s="45" t="s">
        <v>90</v>
      </c>
      <c r="D71" s="60"/>
      <c r="E71" s="44" t="s">
        <v>97</v>
      </c>
    </row>
    <row r="72" spans="1:5" ht="15" x14ac:dyDescent="0.2">
      <c r="A72" s="41"/>
      <c r="B72" s="41" t="s">
        <v>35</v>
      </c>
      <c r="C72" s="45" t="s">
        <v>91</v>
      </c>
      <c r="D72" s="60"/>
      <c r="E72" s="44" t="s">
        <v>96</v>
      </c>
    </row>
    <row r="73" spans="1:5" ht="15" x14ac:dyDescent="0.2">
      <c r="A73" s="41"/>
      <c r="B73" s="41" t="s">
        <v>36</v>
      </c>
      <c r="C73" s="45" t="s">
        <v>92</v>
      </c>
      <c r="D73" s="60"/>
      <c r="E73" s="44" t="s">
        <v>98</v>
      </c>
    </row>
    <row r="74" spans="1:5" ht="15" x14ac:dyDescent="0.25">
      <c r="A74" s="38"/>
      <c r="B74" s="38"/>
      <c r="C74" s="38"/>
      <c r="D74" s="38"/>
      <c r="E74" s="39"/>
    </row>
    <row r="75" spans="1:5" ht="15" x14ac:dyDescent="0.25">
      <c r="A75" s="40"/>
      <c r="B75" s="53"/>
      <c r="C75" s="40"/>
      <c r="D75" s="40" t="s">
        <v>93</v>
      </c>
      <c r="E75" s="39"/>
    </row>
    <row r="76" spans="1:5" ht="15" x14ac:dyDescent="0.25">
      <c r="A76" s="46"/>
      <c r="B76" s="46"/>
      <c r="C76" s="47"/>
      <c r="D76" s="46"/>
      <c r="E76" s="48"/>
    </row>
    <row r="77" spans="1:5" ht="15" x14ac:dyDescent="0.25">
      <c r="A77" s="55"/>
      <c r="B77" s="55"/>
      <c r="C77" s="47"/>
      <c r="D77" s="49" t="s">
        <v>94</v>
      </c>
      <c r="E77" s="48"/>
    </row>
  </sheetData>
  <mergeCells count="11">
    <mergeCell ref="A63:E63"/>
    <mergeCell ref="C8:D8"/>
    <mergeCell ref="A9:D9"/>
    <mergeCell ref="B10:C10"/>
    <mergeCell ref="A8:B8"/>
    <mergeCell ref="A3:D3"/>
    <mergeCell ref="A4:D4"/>
    <mergeCell ref="A5:D5"/>
    <mergeCell ref="A6:D6"/>
    <mergeCell ref="C7:D7"/>
    <mergeCell ref="A7:B7"/>
  </mergeCells>
  <conditionalFormatting sqref="C7:D7">
    <cfRule type="expression" dxfId="11" priority="22">
      <formula>(C7=0)</formula>
    </cfRule>
  </conditionalFormatting>
  <conditionalFormatting sqref="C8:D8">
    <cfRule type="expression" dxfId="10" priority="21">
      <formula>(C8=0)</formula>
    </cfRule>
  </conditionalFormatting>
  <conditionalFormatting sqref="A69">
    <cfRule type="expression" dxfId="9" priority="15">
      <formula>$E$62&gt;91</formula>
    </cfRule>
  </conditionalFormatting>
  <conditionalFormatting sqref="A70">
    <cfRule type="expression" dxfId="8" priority="14">
      <formula>IF(($E$62&lt;91),($E$62&gt;81))</formula>
    </cfRule>
  </conditionalFormatting>
  <conditionalFormatting sqref="A71">
    <cfRule type="expression" dxfId="7" priority="13">
      <formula>IF(($E$62&gt;71),($E$62&lt;81))</formula>
    </cfRule>
  </conditionalFormatting>
  <conditionalFormatting sqref="A72">
    <cfRule type="expression" dxfId="6" priority="12">
      <formula>IF(($E$62&gt;61),($E$62&lt;71))</formula>
    </cfRule>
  </conditionalFormatting>
  <conditionalFormatting sqref="A73">
    <cfRule type="expression" dxfId="5" priority="11">
      <formula>$E$62&lt;61</formula>
    </cfRule>
  </conditionalFormatting>
  <conditionalFormatting sqref="B72:E72">
    <cfRule type="expression" dxfId="4" priority="5">
      <formula>AND($D$67&gt;=25,$D$67&lt;50)</formula>
    </cfRule>
  </conditionalFormatting>
  <conditionalFormatting sqref="B71:E71">
    <cfRule type="expression" dxfId="3" priority="4">
      <formula>AND($D$67&gt;=50,$D$67&lt;70)</formula>
    </cfRule>
  </conditionalFormatting>
  <conditionalFormatting sqref="B73:E73">
    <cfRule type="expression" dxfId="2" priority="3">
      <formula>$D$67&lt;25</formula>
    </cfRule>
  </conditionalFormatting>
  <conditionalFormatting sqref="B70:E70">
    <cfRule type="expression" dxfId="1" priority="2">
      <formula>AND($D$67&gt;=70,$D$67&lt;90)</formula>
    </cfRule>
  </conditionalFormatting>
  <conditionalFormatting sqref="B69:E69">
    <cfRule type="expression" dxfId="0" priority="1">
      <formula>AND($D$67&gt;=90,$D$67&lt;=100)</formula>
    </cfRule>
  </conditionalFormatting>
  <printOptions horizontalCentered="1"/>
  <pageMargins left="0.19685039370078741" right="0.19685039370078741" top="0.74803149606299213" bottom="0.43307086614173229" header="0.31496062992125984" footer="0.31496062992125984"/>
  <pageSetup paperSize="9" fitToHeight="0" orientation="portrait" r:id="rId1"/>
  <headerFooter>
    <oddFooter>&amp;F&amp;RPage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Sifarnik!$A$7:$A$8</xm:f>
          </x14:formula1>
          <xm:sqref>C53 C29:C36 C40:C41 C17:C19</xm:sqref>
        </x14:dataValidation>
        <x14:dataValidation type="list" allowBlank="1" showInputMessage="1" showErrorMessage="1">
          <x14:formula1>
            <xm:f>Sifarnik!$A$7:$A$9</xm:f>
          </x14:formula1>
          <xm:sqref>C21:C27 C48:C51 C12:C13 C38:C39 C43:C46 C54:C56 C58:C60 C15:C16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9" sqref="A9"/>
    </sheetView>
  </sheetViews>
  <sheetFormatPr defaultColWidth="9.140625" defaultRowHeight="12.75" x14ac:dyDescent="0.2"/>
  <cols>
    <col min="1" max="1" width="53.85546875" style="21" customWidth="1"/>
    <col min="2" max="16384" width="9.140625" style="21"/>
  </cols>
  <sheetData>
    <row r="1" spans="1:1" x14ac:dyDescent="0.2">
      <c r="A1" s="25" t="s">
        <v>9</v>
      </c>
    </row>
    <row r="2" spans="1:1" x14ac:dyDescent="0.2">
      <c r="A2" s="24" t="s">
        <v>10</v>
      </c>
    </row>
    <row r="3" spans="1:1" x14ac:dyDescent="0.2">
      <c r="A3" s="24" t="s">
        <v>11</v>
      </c>
    </row>
    <row r="4" spans="1:1" x14ac:dyDescent="0.2">
      <c r="A4" s="24" t="s">
        <v>12</v>
      </c>
    </row>
    <row r="5" spans="1:1" x14ac:dyDescent="0.2">
      <c r="A5" s="22" t="s">
        <v>13</v>
      </c>
    </row>
    <row r="6" spans="1:1" x14ac:dyDescent="0.2">
      <c r="A6" s="23" t="s">
        <v>14</v>
      </c>
    </row>
    <row r="7" spans="1:1" x14ac:dyDescent="0.2">
      <c r="A7" s="52" t="s">
        <v>48</v>
      </c>
    </row>
    <row r="8" spans="1:1" x14ac:dyDescent="0.2">
      <c r="A8" s="52" t="s">
        <v>49</v>
      </c>
    </row>
    <row r="9" spans="1:1" x14ac:dyDescent="0.2">
      <c r="A9" s="52" t="s">
        <v>55</v>
      </c>
    </row>
    <row r="10" spans="1:1" x14ac:dyDescent="0.2">
      <c r="A10" s="22"/>
    </row>
    <row r="11" spans="1:1" x14ac:dyDescent="0.2">
      <c r="A11" s="22"/>
    </row>
    <row r="12" spans="1:1" x14ac:dyDescent="0.2">
      <c r="A12" s="23" t="s">
        <v>15</v>
      </c>
    </row>
    <row r="13" spans="1:1" x14ac:dyDescent="0.2">
      <c r="A13" s="22" t="s">
        <v>16</v>
      </c>
    </row>
    <row r="14" spans="1:1" x14ac:dyDescent="0.2">
      <c r="A14" s="22" t="s">
        <v>17</v>
      </c>
    </row>
    <row r="15" spans="1:1" x14ac:dyDescent="0.2">
      <c r="A15" s="22" t="s">
        <v>18</v>
      </c>
    </row>
    <row r="16" spans="1:1" x14ac:dyDescent="0.2">
      <c r="A16" s="22"/>
    </row>
  </sheetData>
  <dataValidations count="1">
    <dataValidation type="list" allowBlank="1" showInputMessage="1" showErrorMessage="1" sqref="A10">
      <formula1>Odgovori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KontrolnaLista</vt:lpstr>
      <vt:lpstr>ElementiNadzora</vt:lpstr>
      <vt:lpstr>Sifarnik</vt:lpstr>
      <vt:lpstr>BrojPredmeta</vt:lpstr>
      <vt:lpstr>DatumOcenjivanja</vt:lpstr>
      <vt:lpstr>NazivOrgana</vt:lpstr>
      <vt:lpstr>OdgovornoLice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Aca Ivic</cp:lastModifiedBy>
  <cp:lastPrinted>2016-11-30T08:25:52Z</cp:lastPrinted>
  <dcterms:created xsi:type="dcterms:W3CDTF">2016-04-25T19:39:39Z</dcterms:created>
  <dcterms:modified xsi:type="dcterms:W3CDTF">2016-12-03T12:33:23Z</dcterms:modified>
</cp:coreProperties>
</file>