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ivicaca/Dropbox/Projekti/Inspekcije/Trening inspektori/"/>
    </mc:Choice>
  </mc:AlternateContent>
  <bookViews>
    <workbookView xWindow="0" yWindow="460" windowWidth="28800" windowHeight="15940" activeTab="1"/>
  </bookViews>
  <sheets>
    <sheet name="ElementiNadzora" sheetId="4" r:id="rId1"/>
    <sheet name="AnalizaIns" sheetId="6" r:id="rId2"/>
  </sheets>
  <definedNames>
    <definedName name="BrojPredmeta">#REF!</definedName>
    <definedName name="DatumOcenjivanja">#REF!</definedName>
    <definedName name="NazivOrgana">#REF!</definedName>
    <definedName name="OdgovornoLic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6" l="1"/>
  <c r="C10" i="6"/>
  <c r="D10" i="6"/>
  <c r="E10" i="6"/>
  <c r="F10" i="6"/>
  <c r="G10" i="6"/>
  <c r="B10" i="6"/>
  <c r="H9" i="6"/>
  <c r="C9" i="6"/>
  <c r="D9" i="6"/>
  <c r="E9" i="6"/>
  <c r="F9" i="6"/>
  <c r="G9" i="6"/>
  <c r="B9" i="6"/>
  <c r="H8" i="6"/>
  <c r="C8" i="6"/>
  <c r="D8" i="6"/>
  <c r="E8" i="6"/>
  <c r="F8" i="6"/>
  <c r="G8" i="6"/>
  <c r="B8" i="6"/>
  <c r="H7" i="6"/>
  <c r="C7" i="6"/>
  <c r="D7" i="6"/>
  <c r="E7" i="6"/>
  <c r="F7" i="6"/>
  <c r="G7" i="6"/>
  <c r="B7" i="6"/>
  <c r="H6" i="6"/>
  <c r="C6" i="6"/>
  <c r="D6" i="6"/>
  <c r="E6" i="6"/>
  <c r="F6" i="6"/>
  <c r="G6" i="6"/>
  <c r="B6" i="6"/>
  <c r="H5" i="6"/>
  <c r="C5" i="6"/>
  <c r="D5" i="6"/>
  <c r="E5" i="6"/>
  <c r="F5" i="6"/>
  <c r="G5" i="6"/>
  <c r="B5" i="6"/>
  <c r="H4" i="6"/>
  <c r="H3" i="6"/>
  <c r="H2" i="6"/>
  <c r="C4" i="6"/>
  <c r="D4" i="6"/>
  <c r="E4" i="6"/>
  <c r="F4" i="6"/>
  <c r="G4" i="6"/>
  <c r="B4" i="6"/>
  <c r="C3" i="6"/>
  <c r="D3" i="6"/>
  <c r="E3" i="6"/>
  <c r="F3" i="6"/>
  <c r="G3" i="6"/>
  <c r="B3" i="6"/>
  <c r="C2" i="6"/>
  <c r="D2" i="6"/>
  <c r="E2" i="6"/>
  <c r="F2" i="6"/>
  <c r="G2" i="6"/>
  <c r="B2" i="6"/>
  <c r="C1" i="6"/>
  <c r="D1" i="6"/>
  <c r="E1" i="6"/>
  <c r="F1" i="6"/>
  <c r="G1" i="6"/>
  <c r="B1" i="6"/>
  <c r="C11" i="6"/>
  <c r="D11" i="6"/>
  <c r="E11" i="6"/>
  <c r="F11" i="6"/>
  <c r="G11" i="6"/>
  <c r="B11" i="6"/>
  <c r="F52" i="4"/>
  <c r="G52" i="4"/>
  <c r="H52" i="4"/>
  <c r="E52" i="4"/>
  <c r="D52" i="4"/>
  <c r="C52" i="4"/>
  <c r="C2" i="4"/>
  <c r="D2" i="4"/>
  <c r="E2" i="4"/>
  <c r="F2" i="4"/>
  <c r="G2" i="4"/>
  <c r="H2" i="4"/>
  <c r="K2" i="4"/>
  <c r="C5" i="4"/>
  <c r="D5" i="4"/>
  <c r="E5" i="4"/>
  <c r="F5" i="4"/>
  <c r="G5" i="4"/>
  <c r="H5" i="4"/>
  <c r="K5" i="4"/>
  <c r="C11" i="4"/>
  <c r="D11" i="4"/>
  <c r="E11" i="4"/>
  <c r="F11" i="4"/>
  <c r="G11" i="4"/>
  <c r="H11" i="4"/>
  <c r="K11" i="4"/>
  <c r="C19" i="4"/>
  <c r="D19" i="4"/>
  <c r="E19" i="4"/>
  <c r="F19" i="4"/>
  <c r="G19" i="4"/>
  <c r="H19" i="4"/>
  <c r="K19" i="4"/>
  <c r="C48" i="4"/>
  <c r="D48" i="4"/>
  <c r="E48" i="4"/>
  <c r="F48" i="4"/>
  <c r="G48" i="4"/>
  <c r="H48" i="4"/>
  <c r="K48" i="4"/>
  <c r="C43" i="4"/>
  <c r="D43" i="4"/>
  <c r="E43" i="4"/>
  <c r="F43" i="4"/>
  <c r="G43" i="4"/>
  <c r="H43" i="4"/>
  <c r="K43" i="4"/>
  <c r="C38" i="4"/>
  <c r="D38" i="4"/>
  <c r="E38" i="4"/>
  <c r="F38" i="4"/>
  <c r="G38" i="4"/>
  <c r="H38" i="4"/>
  <c r="K38" i="4"/>
  <c r="C33" i="4"/>
  <c r="D33" i="4"/>
  <c r="E33" i="4"/>
  <c r="F33" i="4"/>
  <c r="G33" i="4"/>
  <c r="H33" i="4"/>
  <c r="K33" i="4"/>
  <c r="C28" i="4"/>
  <c r="D28" i="4"/>
  <c r="E28" i="4"/>
  <c r="F28" i="4"/>
  <c r="G28" i="4"/>
  <c r="H28" i="4"/>
  <c r="K28" i="4"/>
  <c r="I34" i="4"/>
  <c r="J52" i="4"/>
  <c r="I3" i="4"/>
  <c r="I4" i="4"/>
  <c r="I35" i="4"/>
  <c r="I36" i="4"/>
  <c r="I37" i="4"/>
  <c r="I29" i="4"/>
  <c r="I30" i="4"/>
  <c r="I31" i="4"/>
  <c r="I32" i="4"/>
  <c r="I20" i="4"/>
  <c r="I21" i="4"/>
  <c r="I22" i="4"/>
  <c r="I23" i="4"/>
  <c r="I24" i="4"/>
  <c r="I25" i="4"/>
  <c r="I26" i="4"/>
  <c r="I27" i="4"/>
  <c r="I12" i="4"/>
  <c r="I13" i="4"/>
  <c r="I14" i="4"/>
  <c r="I15" i="4"/>
  <c r="I16" i="4"/>
  <c r="I17" i="4"/>
  <c r="I18" i="4"/>
  <c r="I6" i="4"/>
  <c r="I7" i="4"/>
  <c r="I8" i="4"/>
  <c r="I9" i="4"/>
  <c r="I10" i="4"/>
  <c r="I39" i="4"/>
  <c r="I40" i="4"/>
  <c r="I41" i="4"/>
  <c r="I42" i="4"/>
  <c r="I49" i="4"/>
  <c r="I50" i="4"/>
  <c r="I51" i="4"/>
  <c r="I44" i="4"/>
  <c r="I45" i="4"/>
  <c r="I46" i="4"/>
  <c r="I47" i="4"/>
</calcChain>
</file>

<file path=xl/sharedStrings.xml><?xml version="1.0" encoding="utf-8"?>
<sst xmlns="http://schemas.openxmlformats.org/spreadsheetml/2006/main" count="91" uniqueCount="91">
  <si>
    <t>Елементи за проверу</t>
  </si>
  <si>
    <t>НАПОМЕНА</t>
  </si>
  <si>
    <t>Да ли је информација о планираном надзору ажурна?</t>
  </si>
  <si>
    <t>Да ли су објављена поља Назив, Пиб, Адреса, недеља надзора?</t>
  </si>
  <si>
    <t>Да ли је информација дата у облику отворених података</t>
  </si>
  <si>
    <t xml:space="preserve"> Да ли су објављени релевантни закони?</t>
  </si>
  <si>
    <t xml:space="preserve"> Да ли су објављени релевантни правилници?</t>
  </si>
  <si>
    <t xml:space="preserve"> Да ли су објављене инструкције и одлуке?</t>
  </si>
  <si>
    <t>#</t>
  </si>
  <si>
    <t>Постоји секција "О Нама"?</t>
  </si>
  <si>
    <t>Надлежности, овлашћења и обавезе</t>
  </si>
  <si>
    <t>Облик организације</t>
  </si>
  <si>
    <t>Надлежни орган</t>
  </si>
  <si>
    <t>Организациона структура</t>
  </si>
  <si>
    <t>Да ли су постоји секција са прописима?</t>
  </si>
  <si>
    <t>Да ли постоје информације о промена прописа?</t>
  </si>
  <si>
    <t>Да ли су објављена Акта о примени прописа?</t>
  </si>
  <si>
    <t>Да ли су документа објављена у формату docx, odf или претраживог pdf?</t>
  </si>
  <si>
    <t>Да ли се постоји информација о планираном надзору?</t>
  </si>
  <si>
    <t>Да ли су објављене контролне листе?</t>
  </si>
  <si>
    <t>Да ли су постоји секција са плановима рада?</t>
  </si>
  <si>
    <t>Да ли је објављен Стратешки план рада?</t>
  </si>
  <si>
    <t>Да ли је објављен Годишњи план рада?</t>
  </si>
  <si>
    <t>Да ли је објављен Оперативни план рада?</t>
  </si>
  <si>
    <t>Контролне листе се могу попуњавати на рачунару уз аутоматско рачунање броја бодова и  степена ризика?</t>
  </si>
  <si>
    <t>Формат свих датотеке контролне листе је .xlsx или ODF?</t>
  </si>
  <si>
    <t>Да ли су објављени поступци за обраћање инспекцијском органу</t>
  </si>
  <si>
    <t>Објављени сви обрасци са захтевима?</t>
  </si>
  <si>
    <t>Објављени сви параметри за плаћање (жиро рачун, износ таксе, сврха уплате, позив на број)?</t>
  </si>
  <si>
    <t>Постоји секција "Контакт"?</t>
  </si>
  <si>
    <t>Постоји секција са извештајима?</t>
  </si>
  <si>
    <t>Објављен Годишњи извештај о раду?</t>
  </si>
  <si>
    <t>Интернет адреса инспекције jе регистрована на Владином домену (.gov.rs / .упр.срб)</t>
  </si>
  <si>
    <t>Презентација је на одвојеном (под) домену</t>
  </si>
  <si>
    <t>Дати су сви контакт подаци (Име, адреса, телефон, е-меил)</t>
  </si>
  <si>
    <t>Постављене су анкете - истраживања?</t>
  </si>
  <si>
    <t>Захтев (представка) може да се поднесе електронски?</t>
  </si>
  <si>
    <t>Постоје информације о постојању озбиљног ризика и предузете мере?</t>
  </si>
  <si>
    <t>Презентација је на ћирилици?</t>
  </si>
  <si>
    <t>Презентација пролази валидацију са validator.w3.org?</t>
  </si>
  <si>
    <t>Презентација је респонсивна тј. прилагођава се мобилним уређајима?</t>
  </si>
  <si>
    <t>Објављен списак надзираних субјеката?</t>
  </si>
  <si>
    <t>Рангирани надзирани субјекти (мин. Навећи и најмањи степен усклађености)</t>
  </si>
  <si>
    <t>Да ли постоји секција са контролним листама?</t>
  </si>
  <si>
    <t>Туристичка</t>
  </si>
  <si>
    <t>ОСНОВНИ ЕЛЕМЕНТИ</t>
  </si>
  <si>
    <t>О НАМА</t>
  </si>
  <si>
    <t>ПРОПИСИ</t>
  </si>
  <si>
    <t>ПЛАНОВИ РАДА</t>
  </si>
  <si>
    <t>КОНТРОЛНЕ ЛИСТЕ</t>
  </si>
  <si>
    <t>ИЗВЕШТАЈИ</t>
  </si>
  <si>
    <t>ЗАХТЕВИ</t>
  </si>
  <si>
    <t>KОМУНИКАЦИЈА</t>
  </si>
  <si>
    <t>ТЕХНИЧКИ ЗАХТЕВИ</t>
  </si>
  <si>
    <t>Тржишна</t>
  </si>
  <si>
    <t>Животна ср.</t>
  </si>
  <si>
    <t>Рад</t>
  </si>
  <si>
    <t>Управни</t>
  </si>
  <si>
    <t>Санитарна</t>
  </si>
  <si>
    <t>Просек</t>
  </si>
  <si>
    <t>Max</t>
  </si>
  <si>
    <t>Све презентације су на домену органа државне управе</t>
  </si>
  <si>
    <t>Инспекције воде рачуна о објављивању својих надлежности и структуре.</t>
  </si>
  <si>
    <t>Закони, правилници и одлуке се углавном објављују.</t>
  </si>
  <si>
    <t>Или нема промена прописа или се те промене по правилу не објављују.</t>
  </si>
  <si>
    <t>Нема праксе објављивања Акта о примени прописа.</t>
  </si>
  <si>
    <t>Формнати прописа су добри</t>
  </si>
  <si>
    <t>Законска обавеза о објављивању планова се не поштује.</t>
  </si>
  <si>
    <t>Контролне листе су прихваћене од стране инспекција</t>
  </si>
  <si>
    <t>Ипак, технички аспект коришћења контролних листа није усвојен</t>
  </si>
  <si>
    <t>Законска обавеза о објављивању извештаја углавном се не поштује.</t>
  </si>
  <si>
    <t>Уколико не постоји пракса плаћања таксе приликом обраћања инспекцијама, ово питање треба уклонити</t>
  </si>
  <si>
    <t>Иако ЗУП предвиђа електронско подношење представки, нема информације о томе</t>
  </si>
  <si>
    <t>Необјављивање начина обраћања обесхрабрује и отежава општење са инспекцијом</t>
  </si>
  <si>
    <t>Објављују се контакт подаци, али некомплетни и у облику документа уместо на самој страници</t>
  </si>
  <si>
    <t>Анкете нису усвојене као начин комуникације</t>
  </si>
  <si>
    <t>Углавном се не поштује члан 13 ЗИН-а</t>
  </si>
  <si>
    <t>Презентације нису проверене након креирања</t>
  </si>
  <si>
    <t>Укупно</t>
  </si>
  <si>
    <t>Елементи</t>
  </si>
  <si>
    <t>УКУПНО</t>
  </si>
  <si>
    <t>Основни елементи</t>
  </si>
  <si>
    <t>О нама</t>
  </si>
  <si>
    <t>Прописи</t>
  </si>
  <si>
    <t>Планови рада</t>
  </si>
  <si>
    <t>Контролне листе</t>
  </si>
  <si>
    <t>Извештаји</t>
  </si>
  <si>
    <t>Захтеви</t>
  </si>
  <si>
    <t>Kомуникација</t>
  </si>
  <si>
    <t>Технички захтеви</t>
  </si>
  <si>
    <t>Ниједна презентација није на одвојеном домену, Инспекторат за рад је на поддомену.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</si>
</sst>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charset val="238"/>
      <scheme val="minor"/>
    </font>
    <font>
      <sz val="10"/>
      <color indexed="5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58"/>
      <name val="Calibri"/>
      <family val="2"/>
    </font>
    <font>
      <sz val="11"/>
      <color rgb="FF9C6500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indexed="58"/>
      <name val="Calibri"/>
      <family val="2"/>
      <charset val="238"/>
    </font>
    <font>
      <sz val="11"/>
      <color indexed="58"/>
      <name val="Calibri"/>
      <family val="2"/>
      <charset val="238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7">
    <xf numFmtId="164" fontId="0" fillId="0" borderId="0"/>
    <xf numFmtId="164" fontId="4" fillId="2" borderId="0" applyNumberFormat="0" applyBorder="0" applyAlignment="0" applyProtection="0"/>
    <xf numFmtId="164" fontId="2" fillId="4" borderId="2" applyNumberFormat="0" applyAlignment="0" applyProtection="0"/>
    <xf numFmtId="164" fontId="2" fillId="4" borderId="2" applyNumberFormat="0" applyAlignment="0" applyProtection="0"/>
    <xf numFmtId="164" fontId="4" fillId="2" borderId="0" applyNumberFormat="0" applyBorder="0" applyAlignment="0" applyProtection="0"/>
    <xf numFmtId="164" fontId="7" fillId="0" borderId="1" applyNumberFormat="0" applyFill="0" applyAlignment="0" applyProtection="0"/>
    <xf numFmtId="0" fontId="2" fillId="4" borderId="2" applyNumberFormat="0" applyAlignment="0" applyProtection="0"/>
    <xf numFmtId="164" fontId="6" fillId="3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</cellStyleXfs>
  <cellXfs count="40">
    <xf numFmtId="164" fontId="0" fillId="0" borderId="0" xfId="0"/>
    <xf numFmtId="0" fontId="9" fillId="5" borderId="4" xfId="2" applyNumberFormat="1" applyFont="1" applyFill="1" applyBorder="1" applyAlignment="1" applyProtection="1">
      <alignment horizontal="left" vertical="center" wrapText="1"/>
    </xf>
    <xf numFmtId="0" fontId="10" fillId="0" borderId="4" xfId="8" applyNumberFormat="1" applyFont="1" applyBorder="1" applyAlignment="1">
      <alignment horizontal="center" vertical="center"/>
    </xf>
    <xf numFmtId="0" fontId="9" fillId="5" borderId="5" xfId="2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0" fontId="9" fillId="7" borderId="6" xfId="2" applyNumberFormat="1" applyFont="1" applyFill="1" applyBorder="1" applyAlignment="1" applyProtection="1">
      <alignment horizontal="center" vertical="center" wrapText="1"/>
    </xf>
    <xf numFmtId="0" fontId="9" fillId="7" borderId="6" xfId="2" applyNumberFormat="1" applyFont="1" applyFill="1" applyBorder="1" applyAlignment="1" applyProtection="1">
      <alignment vertical="center" wrapText="1"/>
    </xf>
    <xf numFmtId="0" fontId="9" fillId="7" borderId="5" xfId="2" applyNumberFormat="1" applyFont="1" applyFill="1" applyBorder="1" applyAlignment="1" applyProtection="1">
      <alignment vertical="center"/>
    </xf>
    <xf numFmtId="1" fontId="9" fillId="7" borderId="6" xfId="2" applyNumberFormat="1" applyFont="1" applyFill="1" applyBorder="1" applyAlignment="1" applyProtection="1">
      <alignment vertical="center" wrapText="1"/>
    </xf>
    <xf numFmtId="1" fontId="10" fillId="0" borderId="4" xfId="8" applyNumberFormat="1" applyFont="1" applyBorder="1" applyAlignment="1">
      <alignment horizontal="center" vertical="center"/>
    </xf>
    <xf numFmtId="1" fontId="9" fillId="7" borderId="6" xfId="2" applyNumberFormat="1" applyFont="1" applyFill="1" applyBorder="1" applyAlignment="1" applyProtection="1">
      <alignment horizontal="center" vertical="center" wrapText="1"/>
    </xf>
    <xf numFmtId="1" fontId="9" fillId="7" borderId="5" xfId="2" applyNumberFormat="1" applyFont="1" applyFill="1" applyBorder="1" applyAlignment="1" applyProtection="1">
      <alignment vertical="center"/>
    </xf>
    <xf numFmtId="2" fontId="9" fillId="7" borderId="6" xfId="2" applyNumberFormat="1" applyFont="1" applyFill="1" applyBorder="1" applyAlignment="1" applyProtection="1">
      <alignment vertical="center" wrapText="1"/>
    </xf>
    <xf numFmtId="2" fontId="0" fillId="0" borderId="0" xfId="0" applyNumberFormat="1"/>
    <xf numFmtId="9" fontId="9" fillId="7" borderId="5" xfId="16" applyFont="1" applyFill="1" applyBorder="1" applyAlignment="1" applyProtection="1">
      <alignment vertical="center"/>
    </xf>
    <xf numFmtId="9" fontId="9" fillId="7" borderId="6" xfId="16" applyFont="1" applyFill="1" applyBorder="1" applyAlignment="1" applyProtection="1">
      <alignment vertical="center" wrapText="1"/>
    </xf>
    <xf numFmtId="9" fontId="10" fillId="0" borderId="4" xfId="16" applyFont="1" applyBorder="1" applyAlignment="1">
      <alignment horizontal="center" vertical="center"/>
    </xf>
    <xf numFmtId="9" fontId="9" fillId="7" borderId="6" xfId="16" applyFont="1" applyFill="1" applyBorder="1" applyAlignment="1" applyProtection="1">
      <alignment horizontal="center" vertical="center" wrapText="1"/>
    </xf>
    <xf numFmtId="9" fontId="0" fillId="0" borderId="0" xfId="16" applyFont="1"/>
    <xf numFmtId="0" fontId="8" fillId="6" borderId="4" xfId="1" applyNumberFormat="1" applyFont="1" applyFill="1" applyBorder="1" applyAlignment="1" applyProtection="1">
      <alignment vertical="center" wrapText="1"/>
    </xf>
    <xf numFmtId="0" fontId="8" fillId="6" borderId="5" xfId="1" applyNumberFormat="1" applyFont="1" applyFill="1" applyBorder="1" applyAlignment="1" applyProtection="1">
      <alignment horizontal="center" vertical="center" wrapText="1"/>
    </xf>
    <xf numFmtId="0" fontId="8" fillId="6" borderId="7" xfId="1" applyNumberFormat="1" applyFont="1" applyFill="1" applyBorder="1" applyAlignment="1" applyProtection="1">
      <alignment horizontal="center" vertical="center" wrapText="1"/>
    </xf>
    <xf numFmtId="9" fontId="8" fillId="6" borderId="7" xfId="16" applyFont="1" applyFill="1" applyBorder="1" applyAlignment="1" applyProtection="1">
      <alignment horizontal="center" vertical="center" wrapText="1"/>
    </xf>
    <xf numFmtId="2" fontId="8" fillId="6" borderId="7" xfId="1" applyNumberFormat="1" applyFont="1" applyFill="1" applyBorder="1" applyAlignment="1" applyProtection="1">
      <alignment horizontal="center" vertical="center" wrapText="1"/>
    </xf>
    <xf numFmtId="0" fontId="5" fillId="6" borderId="4" xfId="1" applyNumberFormat="1" applyFont="1" applyFill="1" applyBorder="1" applyAlignment="1" applyProtection="1">
      <alignment horizontal="center" vertical="center" wrapText="1"/>
    </xf>
    <xf numFmtId="164" fontId="0" fillId="0" borderId="0" xfId="0" applyAlignment="1">
      <alignment wrapText="1"/>
    </xf>
    <xf numFmtId="0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3" xfId="0" applyNumberFormat="1" applyFont="1" applyBorder="1" applyAlignment="1" applyProtection="1">
      <alignment vertical="center" wrapText="1"/>
      <protection locked="0"/>
    </xf>
    <xf numFmtId="1" fontId="0" fillId="0" borderId="0" xfId="0" applyNumberFormat="1"/>
    <xf numFmtId="0" fontId="10" fillId="8" borderId="4" xfId="8" applyNumberFormat="1" applyFont="1" applyFill="1" applyBorder="1" applyAlignment="1">
      <alignment horizontal="center" vertical="center"/>
    </xf>
    <xf numFmtId="0" fontId="5" fillId="9" borderId="4" xfId="1" applyNumberFormat="1" applyFont="1" applyFill="1" applyBorder="1" applyAlignment="1" applyProtection="1">
      <alignment horizontal="center" vertical="center" wrapText="1"/>
    </xf>
    <xf numFmtId="0" fontId="8" fillId="9" borderId="4" xfId="1" applyNumberFormat="1" applyFont="1" applyFill="1" applyBorder="1" applyAlignment="1" applyProtection="1">
      <alignment horizontal="center" vertical="center" wrapText="1"/>
    </xf>
    <xf numFmtId="164" fontId="0" fillId="0" borderId="4" xfId="0" applyBorder="1"/>
    <xf numFmtId="9" fontId="0" fillId="0" borderId="4" xfId="16" applyFont="1" applyBorder="1"/>
    <xf numFmtId="9" fontId="11" fillId="0" borderId="0" xfId="16" applyFont="1"/>
    <xf numFmtId="164" fontId="0" fillId="0" borderId="8" xfId="0" applyBorder="1"/>
    <xf numFmtId="164" fontId="11" fillId="0" borderId="10" xfId="0" applyFont="1" applyFill="1" applyBorder="1"/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</cellXfs>
  <cellStyles count="17">
    <cellStyle name="Good" xfId="1" builtinId="26"/>
    <cellStyle name="Good 2" xfId="4"/>
    <cellStyle name="Heading 2 2" xfId="5"/>
    <cellStyle name="Input" xfId="2" builtinId="20"/>
    <cellStyle name="Input 2" xfId="3"/>
    <cellStyle name="Input 2 2" xfId="6"/>
    <cellStyle name="Neutral 2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Percent" xfId="16" builtinId="5"/>
  </cellStyles>
  <dxfs count="0"/>
  <tableStyles count="0" defaultTableStyle="TableStyleMedium2" defaultPivotStyle="PivotStyleLight16"/>
  <colors>
    <mruColors>
      <color rgb="FFDE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34726038535"/>
          <c:y val="0.0350877085270499"/>
          <c:w val="0.878164591848265"/>
          <c:h val="0.561831572245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AnalizaIns!$B$1</c:f>
              <c:strCache>
                <c:ptCount val="1"/>
                <c:pt idx="0">
                  <c:v>Тржишна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AnalizaIns!$B$2:$B$10</c:f>
              <c:numCache>
                <c:formatCode>0%</c:formatCode>
                <c:ptCount val="9"/>
                <c:pt idx="0">
                  <c:v>0.333333333333333</c:v>
                </c:pt>
                <c:pt idx="1">
                  <c:v>0.714285714285714</c:v>
                </c:pt>
                <c:pt idx="2">
                  <c:v>0.357142857142857</c:v>
                </c:pt>
                <c:pt idx="3">
                  <c:v>0.0</c:v>
                </c:pt>
                <c:pt idx="4">
                  <c:v>0.571428571428571</c:v>
                </c:pt>
                <c:pt idx="5">
                  <c:v>0.0</c:v>
                </c:pt>
                <c:pt idx="6">
                  <c:v>0.0</c:v>
                </c:pt>
                <c:pt idx="7">
                  <c:v>0.142857142857143</c:v>
                </c:pt>
                <c:pt idx="8">
                  <c:v>0.333333333333333</c:v>
                </c:pt>
              </c:numCache>
            </c:numRef>
          </c:val>
        </c:ser>
        <c:ser>
          <c:idx val="1"/>
          <c:order val="1"/>
          <c:tx>
            <c:strRef>
              <c:f>AnalizaIns!$C$1</c:f>
              <c:strCache>
                <c:ptCount val="1"/>
                <c:pt idx="0">
                  <c:v>Туристичка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AnalizaIns!$C$2:$C$10</c:f>
              <c:numCache>
                <c:formatCode>0%</c:formatCode>
                <c:ptCount val="9"/>
                <c:pt idx="0">
                  <c:v>0.333333333333333</c:v>
                </c:pt>
                <c:pt idx="1">
                  <c:v>1.0</c:v>
                </c:pt>
                <c:pt idx="2">
                  <c:v>0.571428571428571</c:v>
                </c:pt>
                <c:pt idx="3">
                  <c:v>0.0</c:v>
                </c:pt>
                <c:pt idx="4">
                  <c:v>0.571428571428571</c:v>
                </c:pt>
                <c:pt idx="5">
                  <c:v>0.428571428571429</c:v>
                </c:pt>
                <c:pt idx="6">
                  <c:v>0.75</c:v>
                </c:pt>
                <c:pt idx="7">
                  <c:v>0.142857142857143</c:v>
                </c:pt>
                <c:pt idx="8">
                  <c:v>0.666666666666667</c:v>
                </c:pt>
              </c:numCache>
            </c:numRef>
          </c:val>
        </c:ser>
        <c:ser>
          <c:idx val="2"/>
          <c:order val="2"/>
          <c:tx>
            <c:strRef>
              <c:f>AnalizaIns!$D$1</c:f>
              <c:strCache>
                <c:ptCount val="1"/>
                <c:pt idx="0">
                  <c:v>Животна ср.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AnalizaIns!$D$2:$D$10</c:f>
              <c:numCache>
                <c:formatCode>0%</c:formatCode>
                <c:ptCount val="9"/>
                <c:pt idx="0">
                  <c:v>0.333333333333333</c:v>
                </c:pt>
                <c:pt idx="1">
                  <c:v>1.0</c:v>
                </c:pt>
                <c:pt idx="2">
                  <c:v>0.428571428571429</c:v>
                </c:pt>
                <c:pt idx="3">
                  <c:v>0.0</c:v>
                </c:pt>
                <c:pt idx="4">
                  <c:v>0.571428571428571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0.666666666666667</c:v>
                </c:pt>
              </c:numCache>
            </c:numRef>
          </c:val>
        </c:ser>
        <c:ser>
          <c:idx val="3"/>
          <c:order val="3"/>
          <c:tx>
            <c:strRef>
              <c:f>AnalizaIns!$E$1</c:f>
              <c:strCache>
                <c:ptCount val="1"/>
                <c:pt idx="0">
                  <c:v>Рад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AnalizaIns!$E$2:$E$10</c:f>
              <c:numCache>
                <c:formatCode>0%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0.5</c:v>
                </c:pt>
                <c:pt idx="3">
                  <c:v>0.0</c:v>
                </c:pt>
                <c:pt idx="4">
                  <c:v>0.571428571428571</c:v>
                </c:pt>
                <c:pt idx="5">
                  <c:v>0.285714285714286</c:v>
                </c:pt>
                <c:pt idx="6">
                  <c:v>0.625</c:v>
                </c:pt>
                <c:pt idx="7">
                  <c:v>0.571428571428571</c:v>
                </c:pt>
                <c:pt idx="8">
                  <c:v>0.833333333333333</c:v>
                </c:pt>
              </c:numCache>
            </c:numRef>
          </c:val>
        </c:ser>
        <c:ser>
          <c:idx val="4"/>
          <c:order val="4"/>
          <c:tx>
            <c:strRef>
              <c:f>AnalizaIns!$F$1</c:f>
              <c:strCache>
                <c:ptCount val="1"/>
                <c:pt idx="0">
                  <c:v>Управни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AnalizaIns!$F$2:$F$10</c:f>
              <c:numCache>
                <c:formatCode>0%</c:formatCode>
                <c:ptCount val="9"/>
                <c:pt idx="0">
                  <c:v>0.333333333333333</c:v>
                </c:pt>
                <c:pt idx="1">
                  <c:v>1.0</c:v>
                </c:pt>
                <c:pt idx="2">
                  <c:v>0.642857142857143</c:v>
                </c:pt>
                <c:pt idx="3">
                  <c:v>0.0</c:v>
                </c:pt>
                <c:pt idx="4">
                  <c:v>0.428571428571429</c:v>
                </c:pt>
                <c:pt idx="5">
                  <c:v>0.0</c:v>
                </c:pt>
                <c:pt idx="6">
                  <c:v>0.0</c:v>
                </c:pt>
                <c:pt idx="7">
                  <c:v>0.142857142857143</c:v>
                </c:pt>
                <c:pt idx="8">
                  <c:v>0.333333333333333</c:v>
                </c:pt>
              </c:numCache>
            </c:numRef>
          </c:val>
        </c:ser>
        <c:ser>
          <c:idx val="5"/>
          <c:order val="5"/>
          <c:tx>
            <c:strRef>
              <c:f>AnalizaIns!$G$1</c:f>
              <c:strCache>
                <c:ptCount val="1"/>
                <c:pt idx="0">
                  <c:v>Санитарна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AnalizaIns!$G$2:$G$10</c:f>
              <c:numCache>
                <c:formatCode>0%</c:formatCode>
                <c:ptCount val="9"/>
                <c:pt idx="0">
                  <c:v>0.333333333333333</c:v>
                </c:pt>
                <c:pt idx="1">
                  <c:v>0.571428571428571</c:v>
                </c:pt>
                <c:pt idx="2">
                  <c:v>0.428571428571429</c:v>
                </c:pt>
                <c:pt idx="3">
                  <c:v>0.0</c:v>
                </c:pt>
                <c:pt idx="4">
                  <c:v>0.571428571428571</c:v>
                </c:pt>
                <c:pt idx="5">
                  <c:v>0.0</c:v>
                </c:pt>
                <c:pt idx="6">
                  <c:v>0.0</c:v>
                </c:pt>
                <c:pt idx="7">
                  <c:v>0.285714285714286</c:v>
                </c:pt>
                <c:pt idx="8">
                  <c:v>0.333333333333333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832405136"/>
        <c:axId val="-1829599920"/>
      </c:barChart>
      <c:lineChart>
        <c:grouping val="standard"/>
        <c:varyColors val="0"/>
        <c:ser>
          <c:idx val="6"/>
          <c:order val="6"/>
          <c:tx>
            <c:strRef>
              <c:f>AnalizaIns!$H$1</c:f>
              <c:strCache>
                <c:ptCount val="1"/>
                <c:pt idx="0">
                  <c:v>Укупно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AnalizaIns!$A$2:$A$10</c:f>
              <c:strCache>
                <c:ptCount val="9"/>
                <c:pt idx="0">
                  <c:v>Основни елементи</c:v>
                </c:pt>
                <c:pt idx="1">
                  <c:v>О нама</c:v>
                </c:pt>
                <c:pt idx="2">
                  <c:v>Прописи</c:v>
                </c:pt>
                <c:pt idx="3">
                  <c:v>Планови рада</c:v>
                </c:pt>
                <c:pt idx="4">
                  <c:v>Контролне листе</c:v>
                </c:pt>
                <c:pt idx="5">
                  <c:v>Извештаји</c:v>
                </c:pt>
                <c:pt idx="6">
                  <c:v>Захтеви</c:v>
                </c:pt>
                <c:pt idx="7">
                  <c:v>Kомуникација</c:v>
                </c:pt>
                <c:pt idx="8">
                  <c:v>Технички захтеви</c:v>
                </c:pt>
              </c:strCache>
            </c:strRef>
          </c:cat>
          <c:val>
            <c:numRef>
              <c:f>AnalizaIns!$H$2:$H$10</c:f>
              <c:numCache>
                <c:formatCode>0%</c:formatCode>
                <c:ptCount val="9"/>
                <c:pt idx="0">
                  <c:v>0.444444444444444</c:v>
                </c:pt>
                <c:pt idx="1">
                  <c:v>0.880952380952381</c:v>
                </c:pt>
                <c:pt idx="2">
                  <c:v>0.488095238095238</c:v>
                </c:pt>
                <c:pt idx="3">
                  <c:v>0.0</c:v>
                </c:pt>
                <c:pt idx="4">
                  <c:v>0.547619047619048</c:v>
                </c:pt>
                <c:pt idx="5">
                  <c:v>0.119047619047619</c:v>
                </c:pt>
                <c:pt idx="6">
                  <c:v>0.229166666666667</c:v>
                </c:pt>
                <c:pt idx="7">
                  <c:v>0.214285714285714</c:v>
                </c:pt>
                <c:pt idx="8">
                  <c:v>0.527777777777778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32405136"/>
        <c:axId val="-1829599920"/>
      </c:lineChart>
      <c:catAx>
        <c:axId val="-18324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9599920"/>
        <c:crosses val="autoZero"/>
        <c:auto val="1"/>
        <c:lblAlgn val="ctr"/>
        <c:lblOffset val="100"/>
        <c:noMultiLvlLbl val="0"/>
      </c:catAx>
      <c:valAx>
        <c:axId val="-182959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240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385234</xdr:colOff>
      <xdr:row>17</xdr:row>
      <xdr:rowOff>85725</xdr:rowOff>
    </xdr:from>
    <xdr:to>
      <xdr:col>9</xdr:col>
      <xdr:colOff>78847</xdr:colOff>
      <xdr:row>37</xdr:row>
      <xdr:rowOff>104776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52"/>
  <sheetViews>
    <sheetView zoomScale="115" zoomScaleNormal="115" zoomScalePageLayoutView="115" workbookViewId="0">
      <pane ySplit="1" topLeftCell="A34" activePane="bottomLeft" state="frozen"/>
      <selection pane="bottomLeft" activeCell="C3" sqref="C3"/>
    </sheetView>
  </sheetViews>
  <sheetFormatPr baseColWidth="10" defaultColWidth="8.83203125" defaultRowHeight="13" x14ac:dyDescent="0.15"/>
  <cols>
    <col min="1" max="1" width="3.5" bestFit="1" customWidth="1"/>
    <col min="2" max="2" width="47.33203125" customWidth="1"/>
    <col min="3" max="3" width="9.1640625" customWidth="1"/>
    <col min="4" max="4" width="6.83203125" customWidth="1"/>
    <col min="5" max="5" width="7.5" customWidth="1"/>
    <col min="6" max="6" width="6.83203125" customWidth="1"/>
    <col min="7" max="7" width="8.6640625" bestFit="1" customWidth="1"/>
    <col min="8" max="8" width="8.1640625" customWidth="1"/>
    <col min="9" max="9" width="7.6640625" style="18" bestFit="1" customWidth="1"/>
    <col min="10" max="10" width="4.83203125" style="13" customWidth="1"/>
    <col min="11" max="11" width="27.33203125" customWidth="1"/>
  </cols>
  <sheetData>
    <row r="1" spans="1:11" s="25" customFormat="1" ht="30" x14ac:dyDescent="0.15">
      <c r="A1" s="19" t="s">
        <v>8</v>
      </c>
      <c r="B1" s="20" t="s">
        <v>0</v>
      </c>
      <c r="C1" s="21" t="s">
        <v>54</v>
      </c>
      <c r="D1" s="21" t="s">
        <v>44</v>
      </c>
      <c r="E1" s="21" t="s">
        <v>55</v>
      </c>
      <c r="F1" s="21" t="s">
        <v>56</v>
      </c>
      <c r="G1" s="21" t="s">
        <v>57</v>
      </c>
      <c r="H1" s="21" t="s">
        <v>58</v>
      </c>
      <c r="I1" s="22" t="s">
        <v>59</v>
      </c>
      <c r="J1" s="23" t="s">
        <v>60</v>
      </c>
      <c r="K1" s="24" t="s">
        <v>1</v>
      </c>
    </row>
    <row r="2" spans="1:11" ht="15" customHeight="1" x14ac:dyDescent="0.15">
      <c r="A2" s="7" t="s">
        <v>45</v>
      </c>
      <c r="B2" s="5"/>
      <c r="C2" s="17">
        <f>SUM(C3:C4)/SUM($J3:$J4)</f>
        <v>0.33333333333333331</v>
      </c>
      <c r="D2" s="17">
        <f t="shared" ref="D2:H2" si="0">SUM(D3:D4)/SUM($J3:$J4)</f>
        <v>0.33333333333333331</v>
      </c>
      <c r="E2" s="17">
        <f t="shared" si="0"/>
        <v>0.33333333333333331</v>
      </c>
      <c r="F2" s="17">
        <f t="shared" si="0"/>
        <v>1</v>
      </c>
      <c r="G2" s="17">
        <f t="shared" si="0"/>
        <v>0.33333333333333331</v>
      </c>
      <c r="H2" s="17">
        <f t="shared" si="0"/>
        <v>0.33333333333333331</v>
      </c>
      <c r="I2" s="15"/>
      <c r="J2" s="12"/>
      <c r="K2" s="14">
        <f>AVERAGE(C2:H2)</f>
        <v>0.44444444444444448</v>
      </c>
    </row>
    <row r="3" spans="1:11" ht="42" x14ac:dyDescent="0.15">
      <c r="A3" s="3">
        <v>1</v>
      </c>
      <c r="B3" s="3" t="s">
        <v>33</v>
      </c>
      <c r="C3" s="2">
        <v>0</v>
      </c>
      <c r="D3" s="29">
        <v>0</v>
      </c>
      <c r="E3" s="2">
        <v>0</v>
      </c>
      <c r="F3" s="29">
        <v>2</v>
      </c>
      <c r="G3" s="2">
        <v>0</v>
      </c>
      <c r="H3" s="29">
        <v>0</v>
      </c>
      <c r="I3" s="16">
        <f t="shared" ref="I3:I9" si="1">SUM(C3:H3)/6/J3</f>
        <v>0.16666666666666666</v>
      </c>
      <c r="J3" s="9">
        <v>2</v>
      </c>
      <c r="K3" s="4" t="s">
        <v>90</v>
      </c>
    </row>
    <row r="4" spans="1:11" ht="30" x14ac:dyDescent="0.15">
      <c r="A4" s="3">
        <v>2</v>
      </c>
      <c r="B4" s="3" t="s">
        <v>32</v>
      </c>
      <c r="C4" s="2">
        <v>1</v>
      </c>
      <c r="D4" s="29">
        <v>1</v>
      </c>
      <c r="E4" s="2">
        <v>1</v>
      </c>
      <c r="F4" s="29">
        <v>1</v>
      </c>
      <c r="G4" s="2">
        <v>1</v>
      </c>
      <c r="H4" s="29">
        <v>1</v>
      </c>
      <c r="I4" s="16">
        <f t="shared" si="1"/>
        <v>1</v>
      </c>
      <c r="J4" s="9">
        <v>1</v>
      </c>
      <c r="K4" s="4" t="s">
        <v>61</v>
      </c>
    </row>
    <row r="5" spans="1:11" ht="15" customHeight="1" x14ac:dyDescent="0.15">
      <c r="A5" s="7" t="s">
        <v>46</v>
      </c>
      <c r="B5" s="5"/>
      <c r="C5" s="17">
        <f>SUM(C6:C10)/SUM($J6:$J10)</f>
        <v>0.7142857142857143</v>
      </c>
      <c r="D5" s="17">
        <f>SUM(D6:D10)/SUM($J6:$J10)</f>
        <v>1</v>
      </c>
      <c r="E5" s="17">
        <f t="shared" ref="E5:H5" si="2">SUM(E6:E10)/SUM($J6:$J10)</f>
        <v>1</v>
      </c>
      <c r="F5" s="17">
        <f t="shared" si="2"/>
        <v>1</v>
      </c>
      <c r="G5" s="17">
        <f t="shared" si="2"/>
        <v>1</v>
      </c>
      <c r="H5" s="17">
        <f t="shared" si="2"/>
        <v>0.5714285714285714</v>
      </c>
      <c r="I5" s="17"/>
      <c r="J5" s="10"/>
      <c r="K5" s="14">
        <f>AVERAGE(C5:H5)</f>
        <v>0.88095238095238093</v>
      </c>
    </row>
    <row r="6" spans="1:11" ht="15" x14ac:dyDescent="0.15">
      <c r="A6" s="1">
        <v>3</v>
      </c>
      <c r="B6" s="1" t="s">
        <v>9</v>
      </c>
      <c r="C6" s="2">
        <v>0</v>
      </c>
      <c r="D6" s="29">
        <v>2</v>
      </c>
      <c r="E6" s="2">
        <v>2</v>
      </c>
      <c r="F6" s="29">
        <v>2</v>
      </c>
      <c r="G6" s="2">
        <v>2</v>
      </c>
      <c r="H6" s="29">
        <v>0</v>
      </c>
      <c r="I6" s="16">
        <f t="shared" si="1"/>
        <v>0.66666666666666663</v>
      </c>
      <c r="J6" s="9">
        <v>2</v>
      </c>
      <c r="K6" s="37" t="s">
        <v>62</v>
      </c>
    </row>
    <row r="7" spans="1:11" ht="15" x14ac:dyDescent="0.15">
      <c r="A7" s="1">
        <v>4</v>
      </c>
      <c r="B7" s="1" t="s">
        <v>10</v>
      </c>
      <c r="C7" s="2">
        <v>2</v>
      </c>
      <c r="D7" s="29">
        <v>2</v>
      </c>
      <c r="E7" s="2">
        <v>2</v>
      </c>
      <c r="F7" s="29">
        <v>2</v>
      </c>
      <c r="G7" s="2">
        <v>2</v>
      </c>
      <c r="H7" s="29">
        <v>1</v>
      </c>
      <c r="I7" s="16">
        <f t="shared" si="1"/>
        <v>0.91666666666666663</v>
      </c>
      <c r="J7" s="9">
        <v>2</v>
      </c>
      <c r="K7" s="38"/>
    </row>
    <row r="8" spans="1:11" ht="15" x14ac:dyDescent="0.15">
      <c r="A8" s="1">
        <v>5</v>
      </c>
      <c r="B8" s="1" t="s">
        <v>11</v>
      </c>
      <c r="C8" s="2">
        <v>1</v>
      </c>
      <c r="D8" s="29">
        <v>1</v>
      </c>
      <c r="E8" s="2">
        <v>1</v>
      </c>
      <c r="F8" s="29">
        <v>1</v>
      </c>
      <c r="G8" s="2">
        <v>1</v>
      </c>
      <c r="H8" s="29">
        <v>1</v>
      </c>
      <c r="I8" s="16">
        <f t="shared" si="1"/>
        <v>1</v>
      </c>
      <c r="J8" s="9">
        <v>1</v>
      </c>
      <c r="K8" s="38"/>
    </row>
    <row r="9" spans="1:11" ht="25.5" customHeight="1" x14ac:dyDescent="0.15">
      <c r="A9" s="1">
        <v>6</v>
      </c>
      <c r="B9" s="1" t="s">
        <v>12</v>
      </c>
      <c r="C9" s="2">
        <v>1</v>
      </c>
      <c r="D9" s="29">
        <v>1</v>
      </c>
      <c r="E9" s="2">
        <v>1</v>
      </c>
      <c r="F9" s="29">
        <v>1</v>
      </c>
      <c r="G9" s="2">
        <v>1</v>
      </c>
      <c r="H9" s="29">
        <v>1</v>
      </c>
      <c r="I9" s="16">
        <f t="shared" si="1"/>
        <v>1</v>
      </c>
      <c r="J9" s="9">
        <v>1</v>
      </c>
      <c r="K9" s="38"/>
    </row>
    <row r="10" spans="1:11" ht="15" x14ac:dyDescent="0.15">
      <c r="A10" s="1">
        <v>7</v>
      </c>
      <c r="B10" s="1" t="s">
        <v>13</v>
      </c>
      <c r="C10" s="2">
        <v>1</v>
      </c>
      <c r="D10" s="29">
        <v>1</v>
      </c>
      <c r="E10" s="2">
        <v>1</v>
      </c>
      <c r="F10" s="29">
        <v>1</v>
      </c>
      <c r="G10" s="2">
        <v>1</v>
      </c>
      <c r="H10" s="29">
        <v>1</v>
      </c>
      <c r="I10" s="16">
        <f t="shared" ref="I10:I17" si="3">SUM(C10:H10)/6/J10</f>
        <v>1</v>
      </c>
      <c r="J10" s="9">
        <v>1</v>
      </c>
      <c r="K10" s="39"/>
    </row>
    <row r="11" spans="1:11" ht="15" customHeight="1" x14ac:dyDescent="0.15">
      <c r="A11" s="7" t="s">
        <v>47</v>
      </c>
      <c r="B11" s="6"/>
      <c r="C11" s="17">
        <f>SUM(C12:C18)/SUM($J12:$J18)</f>
        <v>0.35714285714285715</v>
      </c>
      <c r="D11" s="17">
        <f t="shared" ref="D11:H11" si="4">SUM(D12:D18)/SUM($J12:$J18)</f>
        <v>0.5714285714285714</v>
      </c>
      <c r="E11" s="17">
        <f t="shared" si="4"/>
        <v>0.42857142857142855</v>
      </c>
      <c r="F11" s="17">
        <f t="shared" si="4"/>
        <v>0.5</v>
      </c>
      <c r="G11" s="17">
        <f t="shared" si="4"/>
        <v>0.6428571428571429</v>
      </c>
      <c r="H11" s="17">
        <f t="shared" si="4"/>
        <v>0.42857142857142855</v>
      </c>
      <c r="I11" s="15"/>
      <c r="J11" s="8"/>
      <c r="K11" s="14">
        <f>AVERAGE(C11:H11)</f>
        <v>0.48809523809523808</v>
      </c>
    </row>
    <row r="12" spans="1:11" ht="15" x14ac:dyDescent="0.15">
      <c r="A12" s="1">
        <v>8</v>
      </c>
      <c r="B12" s="1" t="s">
        <v>14</v>
      </c>
      <c r="C12" s="2">
        <v>1</v>
      </c>
      <c r="D12" s="29">
        <v>1</v>
      </c>
      <c r="E12" s="2">
        <v>1</v>
      </c>
      <c r="F12" s="29">
        <v>2</v>
      </c>
      <c r="G12" s="2">
        <v>1</v>
      </c>
      <c r="H12" s="29">
        <v>1</v>
      </c>
      <c r="I12" s="16">
        <f t="shared" si="3"/>
        <v>0.58333333333333337</v>
      </c>
      <c r="J12" s="9">
        <v>2</v>
      </c>
      <c r="K12" s="37" t="s">
        <v>63</v>
      </c>
    </row>
    <row r="13" spans="1:11" ht="15" x14ac:dyDescent="0.15">
      <c r="A13" s="1">
        <v>9</v>
      </c>
      <c r="B13" s="1" t="s">
        <v>5</v>
      </c>
      <c r="C13" s="2">
        <v>1</v>
      </c>
      <c r="D13" s="29">
        <v>1</v>
      </c>
      <c r="E13" s="2">
        <v>1</v>
      </c>
      <c r="F13" s="29">
        <v>2</v>
      </c>
      <c r="G13" s="2">
        <v>2</v>
      </c>
      <c r="H13" s="29">
        <v>1</v>
      </c>
      <c r="I13" s="16">
        <f t="shared" si="3"/>
        <v>0.66666666666666663</v>
      </c>
      <c r="J13" s="9">
        <v>2</v>
      </c>
      <c r="K13" s="38"/>
    </row>
    <row r="14" spans="1:11" ht="15" x14ac:dyDescent="0.15">
      <c r="A14" s="1">
        <v>10</v>
      </c>
      <c r="B14" s="1" t="s">
        <v>6</v>
      </c>
      <c r="C14" s="2">
        <v>1</v>
      </c>
      <c r="D14" s="29">
        <v>1</v>
      </c>
      <c r="E14" s="2">
        <v>1</v>
      </c>
      <c r="F14" s="29">
        <v>1</v>
      </c>
      <c r="G14" s="2">
        <v>2</v>
      </c>
      <c r="H14" s="29">
        <v>1</v>
      </c>
      <c r="I14" s="16">
        <f t="shared" si="3"/>
        <v>0.58333333333333337</v>
      </c>
      <c r="J14" s="9">
        <v>2</v>
      </c>
      <c r="K14" s="38"/>
    </row>
    <row r="15" spans="1:11" ht="15" x14ac:dyDescent="0.15">
      <c r="A15" s="1">
        <v>11</v>
      </c>
      <c r="B15" s="1" t="s">
        <v>7</v>
      </c>
      <c r="C15" s="2">
        <v>1</v>
      </c>
      <c r="D15" s="29">
        <v>1</v>
      </c>
      <c r="E15" s="2">
        <v>1</v>
      </c>
      <c r="F15" s="29">
        <v>1</v>
      </c>
      <c r="G15" s="2">
        <v>2</v>
      </c>
      <c r="H15" s="29">
        <v>1</v>
      </c>
      <c r="I15" s="16">
        <f t="shared" si="3"/>
        <v>0.58333333333333337</v>
      </c>
      <c r="J15" s="9">
        <v>2</v>
      </c>
      <c r="K15" s="38"/>
    </row>
    <row r="16" spans="1:11" ht="28" x14ac:dyDescent="0.15">
      <c r="A16" s="1">
        <v>12</v>
      </c>
      <c r="B16" s="1" t="s">
        <v>15</v>
      </c>
      <c r="C16" s="2">
        <v>0</v>
      </c>
      <c r="D16" s="29">
        <v>0</v>
      </c>
      <c r="E16" s="2">
        <v>0</v>
      </c>
      <c r="F16" s="29">
        <v>0</v>
      </c>
      <c r="G16" s="2">
        <v>0</v>
      </c>
      <c r="H16" s="29">
        <v>0</v>
      </c>
      <c r="I16" s="16">
        <f t="shared" si="3"/>
        <v>0</v>
      </c>
      <c r="J16" s="9">
        <v>2</v>
      </c>
      <c r="K16" s="26" t="s">
        <v>64</v>
      </c>
    </row>
    <row r="17" spans="1:11" ht="28" x14ac:dyDescent="0.15">
      <c r="A17" s="1">
        <v>13</v>
      </c>
      <c r="B17" s="1" t="s">
        <v>16</v>
      </c>
      <c r="C17" s="2">
        <v>0</v>
      </c>
      <c r="D17" s="29">
        <v>2</v>
      </c>
      <c r="E17" s="2">
        <v>0</v>
      </c>
      <c r="F17" s="29">
        <v>0</v>
      </c>
      <c r="G17" s="2">
        <v>0</v>
      </c>
      <c r="H17" s="29">
        <v>0</v>
      </c>
      <c r="I17" s="16">
        <f t="shared" si="3"/>
        <v>0.16666666666666666</v>
      </c>
      <c r="J17" s="9">
        <v>2</v>
      </c>
      <c r="K17" s="26" t="s">
        <v>65</v>
      </c>
    </row>
    <row r="18" spans="1:11" ht="30" x14ac:dyDescent="0.15">
      <c r="A18" s="1">
        <v>14</v>
      </c>
      <c r="B18" s="1" t="s">
        <v>17</v>
      </c>
      <c r="C18" s="2">
        <v>1</v>
      </c>
      <c r="D18" s="29">
        <v>2</v>
      </c>
      <c r="E18" s="2">
        <v>2</v>
      </c>
      <c r="F18" s="29">
        <v>1</v>
      </c>
      <c r="G18" s="2">
        <v>2</v>
      </c>
      <c r="H18" s="29">
        <v>2</v>
      </c>
      <c r="I18" s="16">
        <f t="shared" ref="I18:I23" si="5">SUM(C18:H18)/6/J18</f>
        <v>0.83333333333333337</v>
      </c>
      <c r="J18" s="9">
        <v>2</v>
      </c>
      <c r="K18" s="27" t="s">
        <v>66</v>
      </c>
    </row>
    <row r="19" spans="1:11" ht="15" customHeight="1" x14ac:dyDescent="0.15">
      <c r="A19" s="7" t="s">
        <v>48</v>
      </c>
      <c r="B19" s="7"/>
      <c r="C19" s="17">
        <f>SUM(C20:C27)/SUM($J20:$J27)</f>
        <v>0</v>
      </c>
      <c r="D19" s="17">
        <f t="shared" ref="D19:H19" si="6">SUM(D20:D27)/SUM($J20:$J27)</f>
        <v>0</v>
      </c>
      <c r="E19" s="17">
        <f t="shared" si="6"/>
        <v>0</v>
      </c>
      <c r="F19" s="17">
        <f t="shared" si="6"/>
        <v>0</v>
      </c>
      <c r="G19" s="17">
        <f t="shared" si="6"/>
        <v>0</v>
      </c>
      <c r="H19" s="17">
        <f t="shared" si="6"/>
        <v>0</v>
      </c>
      <c r="I19" s="17"/>
      <c r="J19" s="11"/>
      <c r="K19" s="14">
        <f>AVERAGE(C19:H19)</f>
        <v>0</v>
      </c>
    </row>
    <row r="20" spans="1:11" ht="25.5" customHeight="1" x14ac:dyDescent="0.15">
      <c r="A20" s="1">
        <v>15</v>
      </c>
      <c r="B20" s="1" t="s">
        <v>20</v>
      </c>
      <c r="C20" s="2">
        <v>0</v>
      </c>
      <c r="D20" s="29">
        <v>0</v>
      </c>
      <c r="E20" s="2">
        <v>0</v>
      </c>
      <c r="F20" s="29">
        <v>0</v>
      </c>
      <c r="G20" s="2">
        <v>0</v>
      </c>
      <c r="H20" s="29">
        <v>0</v>
      </c>
      <c r="I20" s="16">
        <f t="shared" si="5"/>
        <v>0</v>
      </c>
      <c r="J20" s="9">
        <v>1</v>
      </c>
      <c r="K20" s="37" t="s">
        <v>67</v>
      </c>
    </row>
    <row r="21" spans="1:11" ht="15" x14ac:dyDescent="0.15">
      <c r="A21" s="1">
        <v>16</v>
      </c>
      <c r="B21" s="1" t="s">
        <v>21</v>
      </c>
      <c r="C21" s="2">
        <v>0</v>
      </c>
      <c r="D21" s="29">
        <v>0</v>
      </c>
      <c r="E21" s="2">
        <v>0</v>
      </c>
      <c r="F21" s="29">
        <v>0</v>
      </c>
      <c r="G21" s="2">
        <v>0</v>
      </c>
      <c r="H21" s="29">
        <v>0</v>
      </c>
      <c r="I21" s="16">
        <f t="shared" si="5"/>
        <v>0</v>
      </c>
      <c r="J21" s="9">
        <v>1</v>
      </c>
      <c r="K21" s="38"/>
    </row>
    <row r="22" spans="1:11" ht="15" x14ac:dyDescent="0.15">
      <c r="A22" s="1">
        <v>17</v>
      </c>
      <c r="B22" s="1" t="s">
        <v>22</v>
      </c>
      <c r="C22" s="2">
        <v>0</v>
      </c>
      <c r="D22" s="29">
        <v>0</v>
      </c>
      <c r="E22" s="2">
        <v>0</v>
      </c>
      <c r="F22" s="29">
        <v>0</v>
      </c>
      <c r="G22" s="2">
        <v>0</v>
      </c>
      <c r="H22" s="29">
        <v>0</v>
      </c>
      <c r="I22" s="16">
        <f t="shared" si="5"/>
        <v>0</v>
      </c>
      <c r="J22" s="9">
        <v>1</v>
      </c>
      <c r="K22" s="38"/>
    </row>
    <row r="23" spans="1:11" ht="15" x14ac:dyDescent="0.15">
      <c r="A23" s="1">
        <v>18</v>
      </c>
      <c r="B23" s="1" t="s">
        <v>23</v>
      </c>
      <c r="C23" s="2">
        <v>0</v>
      </c>
      <c r="D23" s="29">
        <v>0</v>
      </c>
      <c r="E23" s="2">
        <v>0</v>
      </c>
      <c r="F23" s="29">
        <v>0</v>
      </c>
      <c r="G23" s="2">
        <v>0</v>
      </c>
      <c r="H23" s="29">
        <v>0</v>
      </c>
      <c r="I23" s="16">
        <f t="shared" si="5"/>
        <v>0</v>
      </c>
      <c r="J23" s="9">
        <v>1</v>
      </c>
      <c r="K23" s="38"/>
    </row>
    <row r="24" spans="1:11" ht="15" x14ac:dyDescent="0.15">
      <c r="A24" s="1">
        <v>19</v>
      </c>
      <c r="B24" s="1" t="s">
        <v>18</v>
      </c>
      <c r="C24" s="2">
        <v>0</v>
      </c>
      <c r="D24" s="29">
        <v>0</v>
      </c>
      <c r="E24" s="2">
        <v>0</v>
      </c>
      <c r="F24" s="29">
        <v>0</v>
      </c>
      <c r="G24" s="2">
        <v>0</v>
      </c>
      <c r="H24" s="29">
        <v>0</v>
      </c>
      <c r="I24" s="16">
        <f t="shared" ref="I24:I26" si="7">SUM(C24:H24)/6/J24</f>
        <v>0</v>
      </c>
      <c r="J24" s="9">
        <v>2</v>
      </c>
      <c r="K24" s="38"/>
    </row>
    <row r="25" spans="1:11" ht="30" x14ac:dyDescent="0.15">
      <c r="A25" s="1">
        <v>20</v>
      </c>
      <c r="B25" s="1" t="s">
        <v>3</v>
      </c>
      <c r="C25" s="2">
        <v>0</v>
      </c>
      <c r="D25" s="29">
        <v>0</v>
      </c>
      <c r="E25" s="2">
        <v>0</v>
      </c>
      <c r="F25" s="29">
        <v>0</v>
      </c>
      <c r="G25" s="2">
        <v>0</v>
      </c>
      <c r="H25" s="29">
        <v>0</v>
      </c>
      <c r="I25" s="16">
        <f t="shared" si="7"/>
        <v>0</v>
      </c>
      <c r="J25" s="9">
        <v>1</v>
      </c>
      <c r="K25" s="38"/>
    </row>
    <row r="26" spans="1:11" ht="15" x14ac:dyDescent="0.15">
      <c r="A26" s="1">
        <v>21</v>
      </c>
      <c r="B26" s="1" t="s">
        <v>2</v>
      </c>
      <c r="C26" s="2">
        <v>0</v>
      </c>
      <c r="D26" s="29">
        <v>0</v>
      </c>
      <c r="E26" s="2">
        <v>0</v>
      </c>
      <c r="F26" s="29">
        <v>0</v>
      </c>
      <c r="G26" s="2">
        <v>0</v>
      </c>
      <c r="H26" s="29">
        <v>0</v>
      </c>
      <c r="I26" s="16">
        <f t="shared" si="7"/>
        <v>0</v>
      </c>
      <c r="J26" s="9">
        <v>1</v>
      </c>
      <c r="K26" s="38"/>
    </row>
    <row r="27" spans="1:11" ht="15" x14ac:dyDescent="0.15">
      <c r="A27" s="1">
        <v>22</v>
      </c>
      <c r="B27" s="1" t="s">
        <v>4</v>
      </c>
      <c r="C27" s="2">
        <v>0</v>
      </c>
      <c r="D27" s="29">
        <v>0</v>
      </c>
      <c r="E27" s="2">
        <v>0</v>
      </c>
      <c r="F27" s="29">
        <v>0</v>
      </c>
      <c r="G27" s="2">
        <v>0</v>
      </c>
      <c r="H27" s="29">
        <v>0</v>
      </c>
      <c r="I27" s="16">
        <f t="shared" ref="I27:I36" si="8">SUM(C27:H27)/6/J27</f>
        <v>0</v>
      </c>
      <c r="J27" s="9">
        <v>1</v>
      </c>
      <c r="K27" s="39"/>
    </row>
    <row r="28" spans="1:11" ht="15" customHeight="1" x14ac:dyDescent="0.15">
      <c r="A28" s="7" t="s">
        <v>49</v>
      </c>
      <c r="B28" s="7"/>
      <c r="C28" s="17">
        <f t="shared" ref="C28:H28" si="9">SUM(C29:C32)/SUM($J29:$J32)</f>
        <v>0.5714285714285714</v>
      </c>
      <c r="D28" s="17">
        <f t="shared" si="9"/>
        <v>0.5714285714285714</v>
      </c>
      <c r="E28" s="17">
        <f t="shared" si="9"/>
        <v>0.5714285714285714</v>
      </c>
      <c r="F28" s="17">
        <f t="shared" si="9"/>
        <v>0.5714285714285714</v>
      </c>
      <c r="G28" s="17">
        <f t="shared" si="9"/>
        <v>0.42857142857142855</v>
      </c>
      <c r="H28" s="17">
        <f t="shared" si="9"/>
        <v>0.5714285714285714</v>
      </c>
      <c r="I28" s="14"/>
      <c r="J28" s="11"/>
      <c r="K28" s="14">
        <f>AVERAGE(C28:H28)</f>
        <v>0.54761904761904756</v>
      </c>
    </row>
    <row r="29" spans="1:11" ht="15" x14ac:dyDescent="0.15">
      <c r="A29" s="1">
        <v>23</v>
      </c>
      <c r="B29" s="1" t="s">
        <v>43</v>
      </c>
      <c r="C29" s="2">
        <v>2</v>
      </c>
      <c r="D29" s="29">
        <v>2</v>
      </c>
      <c r="E29" s="2">
        <v>2</v>
      </c>
      <c r="F29" s="29">
        <v>2</v>
      </c>
      <c r="G29" s="2">
        <v>1</v>
      </c>
      <c r="H29" s="29">
        <v>2</v>
      </c>
      <c r="I29" s="16">
        <f t="shared" si="8"/>
        <v>0.91666666666666663</v>
      </c>
      <c r="J29" s="9">
        <v>2</v>
      </c>
      <c r="K29" s="37" t="s">
        <v>68</v>
      </c>
    </row>
    <row r="30" spans="1:11" ht="15" x14ac:dyDescent="0.15">
      <c r="A30" s="1">
        <v>24</v>
      </c>
      <c r="B30" s="1" t="s">
        <v>19</v>
      </c>
      <c r="C30" s="2">
        <v>2</v>
      </c>
      <c r="D30" s="29">
        <v>2</v>
      </c>
      <c r="E30" s="2">
        <v>2</v>
      </c>
      <c r="F30" s="29">
        <v>2</v>
      </c>
      <c r="G30" s="2">
        <v>2</v>
      </c>
      <c r="H30" s="29">
        <v>2</v>
      </c>
      <c r="I30" s="16">
        <f t="shared" si="8"/>
        <v>1</v>
      </c>
      <c r="J30" s="9">
        <v>2</v>
      </c>
      <c r="K30" s="39"/>
    </row>
    <row r="31" spans="1:11" ht="30" x14ac:dyDescent="0.15">
      <c r="A31" s="1">
        <v>25</v>
      </c>
      <c r="B31" s="1" t="s">
        <v>24</v>
      </c>
      <c r="C31" s="2">
        <v>0</v>
      </c>
      <c r="D31" s="29">
        <v>0</v>
      </c>
      <c r="E31" s="2">
        <v>0</v>
      </c>
      <c r="F31" s="29">
        <v>0</v>
      </c>
      <c r="G31" s="2">
        <v>0</v>
      </c>
      <c r="H31" s="29">
        <v>0</v>
      </c>
      <c r="I31" s="16">
        <f t="shared" si="8"/>
        <v>0</v>
      </c>
      <c r="J31" s="9">
        <v>2</v>
      </c>
      <c r="K31" s="37" t="s">
        <v>69</v>
      </c>
    </row>
    <row r="32" spans="1:11" ht="15" x14ac:dyDescent="0.15">
      <c r="A32" s="1">
        <v>26</v>
      </c>
      <c r="B32" s="1" t="s">
        <v>25</v>
      </c>
      <c r="C32" s="2">
        <v>0</v>
      </c>
      <c r="D32" s="29">
        <v>0</v>
      </c>
      <c r="E32" s="2">
        <v>0</v>
      </c>
      <c r="F32" s="29">
        <v>0</v>
      </c>
      <c r="G32" s="2">
        <v>0</v>
      </c>
      <c r="H32" s="29">
        <v>0</v>
      </c>
      <c r="I32" s="16">
        <f t="shared" si="8"/>
        <v>0</v>
      </c>
      <c r="J32" s="9">
        <v>1</v>
      </c>
      <c r="K32" s="39"/>
    </row>
    <row r="33" spans="1:11" ht="15" customHeight="1" x14ac:dyDescent="0.15">
      <c r="A33" s="7" t="s">
        <v>50</v>
      </c>
      <c r="B33" s="7"/>
      <c r="C33" s="17">
        <f>SUM(C34:C37)/SUM($J34:$J37)</f>
        <v>0</v>
      </c>
      <c r="D33" s="17">
        <f t="shared" ref="D33:H33" si="10">SUM(D34:D37)/SUM($J34:$J37)</f>
        <v>0.42857142857142855</v>
      </c>
      <c r="E33" s="17">
        <f t="shared" si="10"/>
        <v>0</v>
      </c>
      <c r="F33" s="17">
        <f t="shared" si="10"/>
        <v>0.2857142857142857</v>
      </c>
      <c r="G33" s="17">
        <f t="shared" si="10"/>
        <v>0</v>
      </c>
      <c r="H33" s="17">
        <f t="shared" si="10"/>
        <v>0</v>
      </c>
      <c r="I33" s="14"/>
      <c r="J33" s="11"/>
      <c r="K33" s="14">
        <f>AVERAGE(C33:H33)</f>
        <v>0.11904761904761903</v>
      </c>
    </row>
    <row r="34" spans="1:11" ht="15" x14ac:dyDescent="0.15">
      <c r="A34" s="1">
        <v>27</v>
      </c>
      <c r="B34" s="1" t="s">
        <v>30</v>
      </c>
      <c r="C34" s="2">
        <v>0</v>
      </c>
      <c r="D34" s="29">
        <v>1</v>
      </c>
      <c r="E34" s="2">
        <v>0</v>
      </c>
      <c r="F34" s="29">
        <v>1</v>
      </c>
      <c r="G34" s="2">
        <v>0</v>
      </c>
      <c r="H34" s="29">
        <v>0</v>
      </c>
      <c r="I34" s="16">
        <f>SUM(C34:H34)/6/J34</f>
        <v>0.33333333333333331</v>
      </c>
      <c r="J34" s="9">
        <v>1</v>
      </c>
      <c r="K34" s="37" t="s">
        <v>70</v>
      </c>
    </row>
    <row r="35" spans="1:11" ht="15" x14ac:dyDescent="0.15">
      <c r="A35" s="1">
        <v>28</v>
      </c>
      <c r="B35" s="1" t="s">
        <v>31</v>
      </c>
      <c r="C35" s="2">
        <v>0</v>
      </c>
      <c r="D35" s="29">
        <v>2</v>
      </c>
      <c r="E35" s="2">
        <v>0</v>
      </c>
      <c r="F35" s="29">
        <v>1</v>
      </c>
      <c r="G35" s="2">
        <v>0</v>
      </c>
      <c r="H35" s="29">
        <v>0</v>
      </c>
      <c r="I35" s="16">
        <f t="shared" si="8"/>
        <v>0.25</v>
      </c>
      <c r="J35" s="9">
        <v>2</v>
      </c>
      <c r="K35" s="38"/>
    </row>
    <row r="36" spans="1:11" ht="15" x14ac:dyDescent="0.15">
      <c r="A36" s="1">
        <v>29</v>
      </c>
      <c r="B36" s="1" t="s">
        <v>41</v>
      </c>
      <c r="C36" s="2">
        <v>0</v>
      </c>
      <c r="D36" s="29">
        <v>0</v>
      </c>
      <c r="E36" s="2">
        <v>0</v>
      </c>
      <c r="F36" s="29">
        <v>0</v>
      </c>
      <c r="G36" s="2">
        <v>0</v>
      </c>
      <c r="H36" s="29">
        <v>0</v>
      </c>
      <c r="I36" s="16">
        <f t="shared" si="8"/>
        <v>0</v>
      </c>
      <c r="J36" s="9">
        <v>2</v>
      </c>
      <c r="K36" s="38"/>
    </row>
    <row r="37" spans="1:11" ht="30" x14ac:dyDescent="0.15">
      <c r="A37" s="1">
        <v>30</v>
      </c>
      <c r="B37" s="1" t="s">
        <v>42</v>
      </c>
      <c r="C37" s="2">
        <v>0</v>
      </c>
      <c r="D37" s="29">
        <v>0</v>
      </c>
      <c r="E37" s="2">
        <v>0</v>
      </c>
      <c r="F37" s="29">
        <v>0</v>
      </c>
      <c r="G37" s="2">
        <v>0</v>
      </c>
      <c r="H37" s="29">
        <v>0</v>
      </c>
      <c r="I37" s="16">
        <f t="shared" ref="I37:I41" si="11">SUM(C37:H37)/6/J37</f>
        <v>0</v>
      </c>
      <c r="J37" s="9">
        <v>2</v>
      </c>
      <c r="K37" s="39"/>
    </row>
    <row r="38" spans="1:11" ht="15" customHeight="1" x14ac:dyDescent="0.15">
      <c r="A38" s="7" t="s">
        <v>51</v>
      </c>
      <c r="B38" s="7"/>
      <c r="C38" s="17">
        <f>SUM(C39:C42)/SUM($J39:$J42)</f>
        <v>0</v>
      </c>
      <c r="D38" s="17">
        <f t="shared" ref="D38:G38" si="12">SUM(D39:D42)/SUM($J39:$J42)</f>
        <v>0.75</v>
      </c>
      <c r="E38" s="17">
        <f t="shared" si="12"/>
        <v>0</v>
      </c>
      <c r="F38" s="17">
        <f t="shared" si="12"/>
        <v>0.625</v>
      </c>
      <c r="G38" s="17">
        <f t="shared" si="12"/>
        <v>0</v>
      </c>
      <c r="H38" s="17">
        <f>SUM(H39:H42)/SUM($J39:$J42)</f>
        <v>0</v>
      </c>
      <c r="I38" s="14"/>
      <c r="J38" s="11"/>
      <c r="K38" s="14">
        <f>AVERAGE(C38:H38)</f>
        <v>0.22916666666666666</v>
      </c>
    </row>
    <row r="39" spans="1:11" ht="30" x14ac:dyDescent="0.15">
      <c r="A39" s="1">
        <v>31</v>
      </c>
      <c r="B39" s="1" t="s">
        <v>26</v>
      </c>
      <c r="C39" s="2">
        <v>0</v>
      </c>
      <c r="D39" s="29">
        <v>2</v>
      </c>
      <c r="E39" s="2">
        <v>0</v>
      </c>
      <c r="F39" s="29">
        <v>2</v>
      </c>
      <c r="G39" s="2">
        <v>0</v>
      </c>
      <c r="H39" s="29">
        <v>0</v>
      </c>
      <c r="I39" s="16">
        <f t="shared" si="11"/>
        <v>0.33333333333333331</v>
      </c>
      <c r="J39" s="9">
        <v>2</v>
      </c>
      <c r="K39" s="37" t="s">
        <v>73</v>
      </c>
    </row>
    <row r="40" spans="1:11" ht="15" x14ac:dyDescent="0.15">
      <c r="A40" s="1">
        <v>32</v>
      </c>
      <c r="B40" s="1" t="s">
        <v>27</v>
      </c>
      <c r="C40" s="2">
        <v>0</v>
      </c>
      <c r="D40" s="29">
        <v>2</v>
      </c>
      <c r="E40" s="2">
        <v>0</v>
      </c>
      <c r="F40" s="29">
        <v>2</v>
      </c>
      <c r="G40" s="2">
        <v>0</v>
      </c>
      <c r="H40" s="29">
        <v>0</v>
      </c>
      <c r="I40" s="16">
        <f t="shared" si="11"/>
        <v>0.33333333333333331</v>
      </c>
      <c r="J40" s="9">
        <v>2</v>
      </c>
      <c r="K40" s="39"/>
    </row>
    <row r="41" spans="1:11" ht="56" x14ac:dyDescent="0.15">
      <c r="A41" s="1">
        <v>33</v>
      </c>
      <c r="B41" s="1" t="s">
        <v>28</v>
      </c>
      <c r="C41" s="2">
        <v>0</v>
      </c>
      <c r="D41" s="29">
        <v>2</v>
      </c>
      <c r="E41" s="2">
        <v>0</v>
      </c>
      <c r="F41" s="29">
        <v>0</v>
      </c>
      <c r="G41" s="2">
        <v>0</v>
      </c>
      <c r="H41" s="29">
        <v>0</v>
      </c>
      <c r="I41" s="16">
        <f t="shared" si="11"/>
        <v>0.16666666666666666</v>
      </c>
      <c r="J41" s="9">
        <v>2</v>
      </c>
      <c r="K41" s="4" t="s">
        <v>71</v>
      </c>
    </row>
    <row r="42" spans="1:11" ht="42" x14ac:dyDescent="0.15">
      <c r="A42" s="1">
        <v>34</v>
      </c>
      <c r="B42" s="1" t="s">
        <v>36</v>
      </c>
      <c r="C42" s="2">
        <v>0</v>
      </c>
      <c r="D42" s="29">
        <v>0</v>
      </c>
      <c r="E42" s="2">
        <v>0</v>
      </c>
      <c r="F42" s="29">
        <v>1</v>
      </c>
      <c r="G42" s="2">
        <v>0</v>
      </c>
      <c r="H42" s="29">
        <v>0</v>
      </c>
      <c r="I42" s="16">
        <f t="shared" ref="I42:I46" si="13">SUM(C42:H42)/6/J42</f>
        <v>8.3333333333333329E-2</v>
      </c>
      <c r="J42" s="9">
        <v>2</v>
      </c>
      <c r="K42" s="4" t="s">
        <v>72</v>
      </c>
    </row>
    <row r="43" spans="1:11" ht="15" customHeight="1" x14ac:dyDescent="0.15">
      <c r="A43" s="7" t="s">
        <v>52</v>
      </c>
      <c r="B43" s="7"/>
      <c r="C43" s="17">
        <f>SUM(C44:C47)/SUM($J44:$J47)</f>
        <v>0.14285714285714285</v>
      </c>
      <c r="D43" s="17">
        <f t="shared" ref="D43:H43" si="14">SUM(D44:D47)/SUM($J44:$J47)</f>
        <v>0.14285714285714285</v>
      </c>
      <c r="E43" s="17">
        <f t="shared" si="14"/>
        <v>0</v>
      </c>
      <c r="F43" s="17">
        <f t="shared" si="14"/>
        <v>0.5714285714285714</v>
      </c>
      <c r="G43" s="17">
        <f t="shared" si="14"/>
        <v>0.14285714285714285</v>
      </c>
      <c r="H43" s="17">
        <f t="shared" si="14"/>
        <v>0.2857142857142857</v>
      </c>
      <c r="I43" s="14"/>
      <c r="J43" s="11"/>
      <c r="K43" s="14">
        <f>AVERAGE(C43:H43)</f>
        <v>0.21428571428571427</v>
      </c>
    </row>
    <row r="44" spans="1:11" ht="15" x14ac:dyDescent="0.15">
      <c r="A44" s="1">
        <v>35</v>
      </c>
      <c r="B44" s="1" t="s">
        <v>29</v>
      </c>
      <c r="C44" s="2">
        <v>0</v>
      </c>
      <c r="D44" s="29">
        <v>0</v>
      </c>
      <c r="E44" s="2">
        <v>0</v>
      </c>
      <c r="F44" s="29">
        <v>1</v>
      </c>
      <c r="G44" s="2">
        <v>0</v>
      </c>
      <c r="H44" s="29">
        <v>1</v>
      </c>
      <c r="I44" s="16">
        <f t="shared" si="13"/>
        <v>0.33333333333333331</v>
      </c>
      <c r="J44" s="9">
        <v>1</v>
      </c>
      <c r="K44" s="37" t="s">
        <v>74</v>
      </c>
    </row>
    <row r="45" spans="1:11" ht="37.5" customHeight="1" x14ac:dyDescent="0.15">
      <c r="A45" s="1">
        <v>36</v>
      </c>
      <c r="B45" s="1" t="s">
        <v>34</v>
      </c>
      <c r="C45" s="2">
        <v>1</v>
      </c>
      <c r="D45" s="29">
        <v>1</v>
      </c>
      <c r="E45" s="2">
        <v>0</v>
      </c>
      <c r="F45" s="29">
        <v>1</v>
      </c>
      <c r="G45" s="2">
        <v>1</v>
      </c>
      <c r="H45" s="29">
        <v>1</v>
      </c>
      <c r="I45" s="16">
        <f t="shared" si="13"/>
        <v>0.41666666666666669</v>
      </c>
      <c r="J45" s="9">
        <v>2</v>
      </c>
      <c r="K45" s="39"/>
    </row>
    <row r="46" spans="1:11" ht="28" x14ac:dyDescent="0.15">
      <c r="A46" s="1">
        <v>37</v>
      </c>
      <c r="B46" s="1" t="s">
        <v>35</v>
      </c>
      <c r="C46" s="2">
        <v>0</v>
      </c>
      <c r="D46" s="29">
        <v>0</v>
      </c>
      <c r="E46" s="2">
        <v>0</v>
      </c>
      <c r="F46" s="29">
        <v>0</v>
      </c>
      <c r="G46" s="2">
        <v>0</v>
      </c>
      <c r="H46" s="29">
        <v>0</v>
      </c>
      <c r="I46" s="16">
        <f t="shared" si="13"/>
        <v>0</v>
      </c>
      <c r="J46" s="9">
        <v>2</v>
      </c>
      <c r="K46" s="4" t="s">
        <v>75</v>
      </c>
    </row>
    <row r="47" spans="1:11" ht="30" x14ac:dyDescent="0.15">
      <c r="A47" s="1">
        <v>38</v>
      </c>
      <c r="B47" s="1" t="s">
        <v>37</v>
      </c>
      <c r="C47" s="2">
        <v>0</v>
      </c>
      <c r="D47" s="29">
        <v>0</v>
      </c>
      <c r="E47" s="2">
        <v>0</v>
      </c>
      <c r="F47" s="29">
        <v>2</v>
      </c>
      <c r="G47" s="2">
        <v>0</v>
      </c>
      <c r="H47" s="29">
        <v>0</v>
      </c>
      <c r="I47" s="16">
        <f>SUM(C47:H47)/6/J47</f>
        <v>0.16666666666666666</v>
      </c>
      <c r="J47" s="9">
        <v>2</v>
      </c>
      <c r="K47" s="4" t="s">
        <v>76</v>
      </c>
    </row>
    <row r="48" spans="1:11" ht="15" customHeight="1" x14ac:dyDescent="0.15">
      <c r="A48" s="7" t="s">
        <v>53</v>
      </c>
      <c r="B48" s="7"/>
      <c r="C48" s="17">
        <f>SUM(C49:C51)/SUM($J49:$J51)</f>
        <v>0.33333333333333331</v>
      </c>
      <c r="D48" s="17">
        <f t="shared" ref="D48:H48" si="15">SUM(D49:D51)/SUM($J49:$J51)</f>
        <v>0.66666666666666663</v>
      </c>
      <c r="E48" s="17">
        <f t="shared" si="15"/>
        <v>0.66666666666666663</v>
      </c>
      <c r="F48" s="17">
        <f t="shared" si="15"/>
        <v>0.83333333333333337</v>
      </c>
      <c r="G48" s="17">
        <f t="shared" si="15"/>
        <v>0.33333333333333331</v>
      </c>
      <c r="H48" s="17">
        <f t="shared" si="15"/>
        <v>0.33333333333333331</v>
      </c>
      <c r="I48" s="14"/>
      <c r="J48" s="11"/>
      <c r="K48" s="14">
        <f>AVERAGE(C48:H48)</f>
        <v>0.52777777777777779</v>
      </c>
    </row>
    <row r="49" spans="1:11" ht="15" x14ac:dyDescent="0.15">
      <c r="A49" s="1">
        <v>39</v>
      </c>
      <c r="B49" s="1" t="s">
        <v>38</v>
      </c>
      <c r="C49" s="2">
        <v>2</v>
      </c>
      <c r="D49" s="29">
        <v>2</v>
      </c>
      <c r="E49" s="2">
        <v>2</v>
      </c>
      <c r="F49" s="29">
        <v>2</v>
      </c>
      <c r="G49" s="2">
        <v>2</v>
      </c>
      <c r="H49" s="29">
        <v>2</v>
      </c>
      <c r="I49" s="16">
        <f>SUM(C49:H49)/6/J49</f>
        <v>1</v>
      </c>
      <c r="J49" s="9">
        <v>2</v>
      </c>
      <c r="K49" s="4"/>
    </row>
    <row r="50" spans="1:11" ht="28" x14ac:dyDescent="0.15">
      <c r="A50" s="1">
        <v>40</v>
      </c>
      <c r="B50" s="1" t="s">
        <v>39</v>
      </c>
      <c r="C50" s="2">
        <v>0</v>
      </c>
      <c r="D50" s="29">
        <v>0</v>
      </c>
      <c r="E50" s="2">
        <v>0</v>
      </c>
      <c r="F50" s="29">
        <v>1</v>
      </c>
      <c r="G50" s="2">
        <v>0</v>
      </c>
      <c r="H50" s="29">
        <v>0</v>
      </c>
      <c r="I50" s="16">
        <f t="shared" ref="I50:I51" si="16">SUM(C50:H50)/6/J50</f>
        <v>8.3333333333333329E-2</v>
      </c>
      <c r="J50" s="9">
        <v>2</v>
      </c>
      <c r="K50" s="4" t="s">
        <v>77</v>
      </c>
    </row>
    <row r="51" spans="1:11" ht="30" x14ac:dyDescent="0.15">
      <c r="A51" s="1">
        <v>41</v>
      </c>
      <c r="B51" s="1" t="s">
        <v>40</v>
      </c>
      <c r="C51" s="2">
        <v>0</v>
      </c>
      <c r="D51" s="29">
        <v>2</v>
      </c>
      <c r="E51" s="2">
        <v>2</v>
      </c>
      <c r="F51" s="29">
        <v>2</v>
      </c>
      <c r="G51" s="2">
        <v>0</v>
      </c>
      <c r="H51" s="29">
        <v>0</v>
      </c>
      <c r="I51" s="16">
        <f t="shared" si="16"/>
        <v>0.5</v>
      </c>
      <c r="J51" s="9">
        <v>2</v>
      </c>
      <c r="K51" s="4"/>
    </row>
    <row r="52" spans="1:11" x14ac:dyDescent="0.15">
      <c r="C52" s="18">
        <f>(C3+C4+SUM(C6:C10)+SUM(C12:C18)+SUM(C20:C27)+SUM(C29:C32)+SUM(C34:C37)+SUM(C39:C42)+SUM(C44:C47)+SUM(C49:C51))/$J52</f>
        <v>0.26470588235294118</v>
      </c>
      <c r="D52" s="18">
        <f>(D3+D4+SUM(D6:D10)+SUM(D12:D18)+SUM(D20:D27)+SUM(D29:D32)+SUM(D34:D37)+SUM(D39:D42)+SUM(D44:D47)+SUM(D49:D51))/$J52</f>
        <v>0.5</v>
      </c>
      <c r="E52" s="18">
        <f>(E3+E4+SUM(E6:E10)+SUM(E12:E18)+SUM(E20:E27)+SUM(E29:E32)+SUM(E34:E37)+SUM(E39:E42)+SUM(E44:E47)+SUM(E49:E51))/$J52</f>
        <v>0.3235294117647059</v>
      </c>
      <c r="F52" s="18">
        <f>(F3+F4+SUM(F6:F10)+SUM(F12:F18)+SUM(F20:F27)+SUM(F29:F32)+SUM(F34:F37)+SUM(F39:F42)+SUM(F44:F47)+SUM(F49:F51))/$J52</f>
        <v>0.54411764705882348</v>
      </c>
      <c r="G52" s="18">
        <f>(G3+G4+SUM(G6:G10)+SUM(G12:G18)+SUM(G20:G27)+SUM(G29:G32)+SUM(G34:G37)+SUM(G39:G42)+SUM(G44:G47)+SUM(G49:G51))/$J52</f>
        <v>0.33823529411764708</v>
      </c>
      <c r="H52" s="18">
        <f>(H3+H4+SUM(H6:H10)+SUM(H12:H18)+SUM(H20:H27)+SUM(H29:H32)+SUM(H34:H37)+SUM(H39:H42)+SUM(H44:H47)+SUM(H49:H51))/$J52</f>
        <v>0.27941176470588236</v>
      </c>
      <c r="J52" s="28">
        <f>SUM(J3:J51)</f>
        <v>68</v>
      </c>
    </row>
  </sheetData>
  <mergeCells count="8">
    <mergeCell ref="K12:K15"/>
    <mergeCell ref="K20:K27"/>
    <mergeCell ref="K6:K10"/>
    <mergeCell ref="K44:K45"/>
    <mergeCell ref="K29:K30"/>
    <mergeCell ref="K31:K32"/>
    <mergeCell ref="K34:K37"/>
    <mergeCell ref="K39:K40"/>
  </mergeCells>
  <printOptions horizontalCentered="1"/>
  <pageMargins left="0.19685039370078741" right="0.19685039370078741" top="0.74803149606299213" bottom="0.43307086614173229" header="0.31496062992125984" footer="0.31496062992125984"/>
  <pageSetup paperSize="9" orientation="portrait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H11"/>
  <sheetViews>
    <sheetView tabSelected="1" workbookViewId="0">
      <selection activeCell="N18" sqref="N18"/>
    </sheetView>
  </sheetViews>
  <sheetFormatPr baseColWidth="10" defaultColWidth="8.83203125" defaultRowHeight="13" x14ac:dyDescent="0.15"/>
  <cols>
    <col min="1" max="1" width="21.5" bestFit="1" customWidth="1"/>
    <col min="2" max="6" width="8.5" style="18" customWidth="1"/>
    <col min="7" max="7" width="9.1640625" style="18" customWidth="1"/>
    <col min="8" max="8" width="8.5" style="18" customWidth="1"/>
  </cols>
  <sheetData>
    <row r="1" spans="1:8" ht="45" customHeight="1" x14ac:dyDescent="0.15">
      <c r="A1" s="31" t="s">
        <v>79</v>
      </c>
      <c r="B1" s="31" t="str">
        <f>ElementiNadzora!C1</f>
        <v>Тржишна</v>
      </c>
      <c r="C1" s="31" t="str">
        <f>ElementiNadzora!D1</f>
        <v>Туристичка</v>
      </c>
      <c r="D1" s="31" t="str">
        <f>ElementiNadzora!E1</f>
        <v>Животна ср.</v>
      </c>
      <c r="E1" s="31" t="str">
        <f>ElementiNadzora!F1</f>
        <v>Рад</v>
      </c>
      <c r="F1" s="31" t="str">
        <f>ElementiNadzora!G1</f>
        <v>Управни</v>
      </c>
      <c r="G1" s="31" t="str">
        <f>ElementiNadzora!H1</f>
        <v>Санитарна</v>
      </c>
      <c r="H1" s="30" t="s">
        <v>78</v>
      </c>
    </row>
    <row r="2" spans="1:8" x14ac:dyDescent="0.15">
      <c r="A2" s="32" t="s">
        <v>81</v>
      </c>
      <c r="B2" s="33">
        <f>ElementiNadzora!C2</f>
        <v>0.33333333333333331</v>
      </c>
      <c r="C2" s="33">
        <f>ElementiNadzora!D2</f>
        <v>0.33333333333333331</v>
      </c>
      <c r="D2" s="33">
        <f>ElementiNadzora!E2</f>
        <v>0.33333333333333331</v>
      </c>
      <c r="E2" s="33">
        <f>ElementiNadzora!F2</f>
        <v>1</v>
      </c>
      <c r="F2" s="33">
        <f>ElementiNadzora!G2</f>
        <v>0.33333333333333331</v>
      </c>
      <c r="G2" s="33">
        <f>ElementiNadzora!H2</f>
        <v>0.33333333333333331</v>
      </c>
      <c r="H2" s="33">
        <f>ElementiNadzora!K2</f>
        <v>0.44444444444444448</v>
      </c>
    </row>
    <row r="3" spans="1:8" x14ac:dyDescent="0.15">
      <c r="A3" s="32" t="s">
        <v>82</v>
      </c>
      <c r="B3" s="33">
        <f>ElementiNadzora!C5</f>
        <v>0.7142857142857143</v>
      </c>
      <c r="C3" s="33">
        <f>ElementiNadzora!D5</f>
        <v>1</v>
      </c>
      <c r="D3" s="33">
        <f>ElementiNadzora!E5</f>
        <v>1</v>
      </c>
      <c r="E3" s="33">
        <f>ElementiNadzora!F5</f>
        <v>1</v>
      </c>
      <c r="F3" s="33">
        <f>ElementiNadzora!G5</f>
        <v>1</v>
      </c>
      <c r="G3" s="33">
        <f>ElementiNadzora!H5</f>
        <v>0.5714285714285714</v>
      </c>
      <c r="H3" s="33">
        <f>ElementiNadzora!K5</f>
        <v>0.88095238095238093</v>
      </c>
    </row>
    <row r="4" spans="1:8" x14ac:dyDescent="0.15">
      <c r="A4" s="32" t="s">
        <v>83</v>
      </c>
      <c r="B4" s="33">
        <f>ElementiNadzora!C11</f>
        <v>0.35714285714285715</v>
      </c>
      <c r="C4" s="33">
        <f>ElementiNadzora!D11</f>
        <v>0.5714285714285714</v>
      </c>
      <c r="D4" s="33">
        <f>ElementiNadzora!E11</f>
        <v>0.42857142857142855</v>
      </c>
      <c r="E4" s="33">
        <f>ElementiNadzora!F11</f>
        <v>0.5</v>
      </c>
      <c r="F4" s="33">
        <f>ElementiNadzora!G11</f>
        <v>0.6428571428571429</v>
      </c>
      <c r="G4" s="33">
        <f>ElementiNadzora!H11</f>
        <v>0.42857142857142855</v>
      </c>
      <c r="H4" s="33">
        <f>ElementiNadzora!K11</f>
        <v>0.48809523809523808</v>
      </c>
    </row>
    <row r="5" spans="1:8" x14ac:dyDescent="0.15">
      <c r="A5" s="32" t="s">
        <v>84</v>
      </c>
      <c r="B5" s="33">
        <f>ElementiNadzora!C19</f>
        <v>0</v>
      </c>
      <c r="C5" s="33">
        <f>ElementiNadzora!D19</f>
        <v>0</v>
      </c>
      <c r="D5" s="33">
        <f>ElementiNadzora!E19</f>
        <v>0</v>
      </c>
      <c r="E5" s="33">
        <f>ElementiNadzora!F19</f>
        <v>0</v>
      </c>
      <c r="F5" s="33">
        <f>ElementiNadzora!G19</f>
        <v>0</v>
      </c>
      <c r="G5" s="33">
        <f>ElementiNadzora!H19</f>
        <v>0</v>
      </c>
      <c r="H5" s="33">
        <f>ElementiNadzora!IK9</f>
        <v>0</v>
      </c>
    </row>
    <row r="6" spans="1:8" x14ac:dyDescent="0.15">
      <c r="A6" s="32" t="s">
        <v>85</v>
      </c>
      <c r="B6" s="33">
        <f>ElementiNadzora!C28</f>
        <v>0.5714285714285714</v>
      </c>
      <c r="C6" s="33">
        <f>ElementiNadzora!D28</f>
        <v>0.5714285714285714</v>
      </c>
      <c r="D6" s="33">
        <f>ElementiNadzora!E28</f>
        <v>0.5714285714285714</v>
      </c>
      <c r="E6" s="33">
        <f>ElementiNadzora!F28</f>
        <v>0.5714285714285714</v>
      </c>
      <c r="F6" s="33">
        <f>ElementiNadzora!G28</f>
        <v>0.42857142857142855</v>
      </c>
      <c r="G6" s="33">
        <f>ElementiNadzora!H28</f>
        <v>0.5714285714285714</v>
      </c>
      <c r="H6" s="33">
        <f>ElementiNadzora!K28</f>
        <v>0.54761904761904756</v>
      </c>
    </row>
    <row r="7" spans="1:8" x14ac:dyDescent="0.15">
      <c r="A7" s="32" t="s">
        <v>86</v>
      </c>
      <c r="B7" s="33">
        <f>ElementiNadzora!C33</f>
        <v>0</v>
      </c>
      <c r="C7" s="33">
        <f>ElementiNadzora!D33</f>
        <v>0.42857142857142855</v>
      </c>
      <c r="D7" s="33">
        <f>ElementiNadzora!E33</f>
        <v>0</v>
      </c>
      <c r="E7" s="33">
        <f>ElementiNadzora!F33</f>
        <v>0.2857142857142857</v>
      </c>
      <c r="F7" s="33">
        <f>ElementiNadzora!G33</f>
        <v>0</v>
      </c>
      <c r="G7" s="33">
        <f>ElementiNadzora!H33</f>
        <v>0</v>
      </c>
      <c r="H7" s="33">
        <f>ElementiNadzora!K33</f>
        <v>0.11904761904761903</v>
      </c>
    </row>
    <row r="8" spans="1:8" x14ac:dyDescent="0.15">
      <c r="A8" s="32" t="s">
        <v>87</v>
      </c>
      <c r="B8" s="33">
        <f>ElementiNadzora!C38</f>
        <v>0</v>
      </c>
      <c r="C8" s="33">
        <f>ElementiNadzora!D38</f>
        <v>0.75</v>
      </c>
      <c r="D8" s="33">
        <f>ElementiNadzora!E38</f>
        <v>0</v>
      </c>
      <c r="E8" s="33">
        <f>ElementiNadzora!F38</f>
        <v>0.625</v>
      </c>
      <c r="F8" s="33">
        <f>ElementiNadzora!G38</f>
        <v>0</v>
      </c>
      <c r="G8" s="33">
        <f>ElementiNadzora!H38</f>
        <v>0</v>
      </c>
      <c r="H8" s="33">
        <f>ElementiNadzora!K38</f>
        <v>0.22916666666666666</v>
      </c>
    </row>
    <row r="9" spans="1:8" x14ac:dyDescent="0.15">
      <c r="A9" s="32" t="s">
        <v>88</v>
      </c>
      <c r="B9" s="33">
        <f>ElementiNadzora!C43</f>
        <v>0.14285714285714285</v>
      </c>
      <c r="C9" s="33">
        <f>ElementiNadzora!D43</f>
        <v>0.14285714285714285</v>
      </c>
      <c r="D9" s="33">
        <f>ElementiNadzora!E43</f>
        <v>0</v>
      </c>
      <c r="E9" s="33">
        <f>ElementiNadzora!F43</f>
        <v>0.5714285714285714</v>
      </c>
      <c r="F9" s="33">
        <f>ElementiNadzora!G43</f>
        <v>0.14285714285714285</v>
      </c>
      <c r="G9" s="33">
        <f>ElementiNadzora!H43</f>
        <v>0.2857142857142857</v>
      </c>
      <c r="H9" s="33">
        <f>ElementiNadzora!K43</f>
        <v>0.21428571428571427</v>
      </c>
    </row>
    <row r="10" spans="1:8" x14ac:dyDescent="0.15">
      <c r="A10" s="35" t="s">
        <v>89</v>
      </c>
      <c r="B10" s="33">
        <f>ElementiNadzora!C48</f>
        <v>0.33333333333333331</v>
      </c>
      <c r="C10" s="33">
        <f>ElementiNadzora!D48</f>
        <v>0.66666666666666663</v>
      </c>
      <c r="D10" s="33">
        <f>ElementiNadzora!E48</f>
        <v>0.66666666666666663</v>
      </c>
      <c r="E10" s="33">
        <f>ElementiNadzora!F48</f>
        <v>0.83333333333333337</v>
      </c>
      <c r="F10" s="33">
        <f>ElementiNadzora!G48</f>
        <v>0.33333333333333331</v>
      </c>
      <c r="G10" s="33">
        <f>ElementiNadzora!H48</f>
        <v>0.33333333333333331</v>
      </c>
      <c r="H10" s="33">
        <f>ElementiNadzora!K48</f>
        <v>0.52777777777777779</v>
      </c>
    </row>
    <row r="11" spans="1:8" x14ac:dyDescent="0.15">
      <c r="A11" s="36" t="s">
        <v>80</v>
      </c>
      <c r="B11" s="34">
        <f>ElementiNadzora!C52</f>
        <v>0.26470588235294118</v>
      </c>
      <c r="C11" s="34">
        <f>ElementiNadzora!D52</f>
        <v>0.5</v>
      </c>
      <c r="D11" s="34">
        <f>ElementiNadzora!E52</f>
        <v>0.3235294117647059</v>
      </c>
      <c r="E11" s="34">
        <f>ElementiNadzora!F52</f>
        <v>0.54411764705882348</v>
      </c>
      <c r="F11" s="34">
        <f>ElementiNadzora!G52</f>
        <v>0.33823529411764708</v>
      </c>
      <c r="G11" s="34">
        <f>ElementiNadzora!H52</f>
        <v>0.27941176470588236</v>
      </c>
    </row>
  </sheetData>
  <conditionalFormatting sqref="B2:H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ElementiNadzora</vt:lpstr>
      <vt:lpstr>AnalizaIns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 Office User</cp:lastModifiedBy>
  <cp:lastPrinted>2016-11-30T09:15:28Z</cp:lastPrinted>
  <dcterms:created xsi:type="dcterms:W3CDTF">2016-04-25T19:39:39Z</dcterms:created>
  <dcterms:modified xsi:type="dcterms:W3CDTF">2016-12-10T11:48:42Z</dcterms:modified>
</cp:coreProperties>
</file>